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8900" windowHeight="9120" activeTab="0"/>
  </bookViews>
  <sheets>
    <sheet name="Sheet1" sheetId="1" r:id="rId1"/>
  </sheets>
  <definedNames>
    <definedName name="SSLink0">'Sheet1'!$E$2</definedName>
    <definedName name="SSLink1">'Sheet1'!$J$33</definedName>
    <definedName name="SSLink10">'Sheet1'!$A$164</definedName>
    <definedName name="SSLink11">'Sheet1'!$41:$41</definedName>
    <definedName name="SSLink12">'Sheet1'!$A$46</definedName>
    <definedName name="SSLink13">'Sheet1'!$56:$56</definedName>
    <definedName name="SSLink14">'Sheet1'!$A$50</definedName>
    <definedName name="SSLink15">'Sheet1'!$B$52:$B$54</definedName>
    <definedName name="SSLink16">'Sheet1'!$J$118</definedName>
    <definedName name="SSLink17">'Sheet1'!$A$64</definedName>
    <definedName name="SSLink18">'Sheet1'!#REF!</definedName>
    <definedName name="SSLink19">'Sheet1'!$A$125</definedName>
    <definedName name="SSLink2">'Sheet1'!$A$66</definedName>
    <definedName name="SSLink20">'Sheet1'!$B$96</definedName>
    <definedName name="SSLink21">'Sheet1'!$A$132</definedName>
    <definedName name="SSLink22">'Sheet1'!$B$151</definedName>
    <definedName name="SSLink23">'Sheet1'!$A$119</definedName>
    <definedName name="SSLink24">'Sheet1'!$B$167</definedName>
    <definedName name="SSLink25">'Sheet1'!$A$171</definedName>
    <definedName name="SSLink26">'Sheet1'!$J$3:$M$3</definedName>
    <definedName name="SSLink3">'Sheet1'!#REF!</definedName>
    <definedName name="SSLink4">'Sheet1'!$A$29</definedName>
    <definedName name="SSLink5">'Sheet1'!$A$6</definedName>
    <definedName name="SSLink6">'Sheet1'!$E$9:$G$9</definedName>
    <definedName name="SSLink7">'Sheet1'!$A$121</definedName>
    <definedName name="SSLink8">'Sheet1'!$A$124</definedName>
    <definedName name="SSLink9">'Sheet1'!$A$168</definedName>
  </definedNames>
  <calcPr fullCalcOnLoad="1"/>
</workbook>
</file>

<file path=xl/sharedStrings.xml><?xml version="1.0" encoding="utf-8"?>
<sst xmlns="http://schemas.openxmlformats.org/spreadsheetml/2006/main" count="215" uniqueCount="199">
  <si>
    <t>1-nutrition/ha</t>
  </si>
  <si>
    <t>yield</t>
  </si>
  <si>
    <t>%</t>
  </si>
  <si>
    <t>adjusted</t>
  </si>
  <si>
    <t>protein</t>
  </si>
  <si>
    <t>fat</t>
  </si>
  <si>
    <t>carbs</t>
  </si>
  <si>
    <t>time</t>
  </si>
  <si>
    <t>calories</t>
  </si>
  <si>
    <t>2-food</t>
  </si>
  <si>
    <t>kg/ha-crop</t>
  </si>
  <si>
    <t>percent</t>
  </si>
  <si>
    <t>mo/crop</t>
  </si>
  <si>
    <t>kg/ha-yr</t>
  </si>
  <si>
    <t>kcal/m2-yr</t>
  </si>
  <si>
    <t>kcal/m2-crop</t>
  </si>
  <si>
    <t>almonds</t>
  </si>
  <si>
    <t>avocado fruit</t>
  </si>
  <si>
    <t>avocado oil</t>
  </si>
  <si>
    <t>bambara beans</t>
  </si>
  <si>
    <t>barley</t>
  </si>
  <si>
    <t>beans broad</t>
  </si>
  <si>
    <t>beans dry</t>
  </si>
  <si>
    <t>beans green</t>
  </si>
  <si>
    <t>beans string</t>
  </si>
  <si>
    <t>breadfruit fruit</t>
  </si>
  <si>
    <t>breadfruit seeds</t>
  </si>
  <si>
    <t>broccoflower</t>
  </si>
  <si>
    <t>broccoflower PC</t>
  </si>
  <si>
    <t>broccoli</t>
  </si>
  <si>
    <t>broccoli PC</t>
  </si>
  <si>
    <t>buckwheat</t>
  </si>
  <si>
    <t>cauliflower</t>
  </si>
  <si>
    <t>cauliflower PC</t>
  </si>
  <si>
    <t>chestnuts</t>
  </si>
  <si>
    <t>chickpeas</t>
  </si>
  <si>
    <t>cottonseed oil</t>
  </si>
  <si>
    <t>cowpeas (blackeyes)</t>
  </si>
  <si>
    <t>flaxseed</t>
  </si>
  <si>
    <t>fonio</t>
  </si>
  <si>
    <t>hazelnuts or filberts</t>
  </si>
  <si>
    <t>Job's tears</t>
  </si>
  <si>
    <t>leeks</t>
  </si>
  <si>
    <t>leeks PC</t>
  </si>
  <si>
    <t>lentils</t>
  </si>
  <si>
    <t>millet</t>
  </si>
  <si>
    <t>oats</t>
  </si>
  <si>
    <t>olive oil</t>
  </si>
  <si>
    <t>palm fruit oil</t>
  </si>
  <si>
    <t>palm kernel oil</t>
  </si>
  <si>
    <t>peanut (groundnut)</t>
  </si>
  <si>
    <t>peas dry</t>
  </si>
  <si>
    <t>peas green</t>
  </si>
  <si>
    <t>plantains</t>
  </si>
  <si>
    <t>potato</t>
  </si>
  <si>
    <t>pumpkin flesh low</t>
  </si>
  <si>
    <t>pumpkin flesh high</t>
  </si>
  <si>
    <t>pumpkin seed low</t>
  </si>
  <si>
    <t>pumpkin seed high</t>
  </si>
  <si>
    <t>pumpkin seed+flesh</t>
  </si>
  <si>
    <t>pumpkin seed oil</t>
  </si>
  <si>
    <t>quinoa grain</t>
  </si>
  <si>
    <t>rapeseed oil</t>
  </si>
  <si>
    <t>safflower kernels</t>
  </si>
  <si>
    <t>safflower oil</t>
  </si>
  <si>
    <t>salicornia</t>
  </si>
  <si>
    <t>salsify PC</t>
  </si>
  <si>
    <t>sesame seed</t>
  </si>
  <si>
    <t>sesame seed oil</t>
  </si>
  <si>
    <t>sorghum grain</t>
  </si>
  <si>
    <t>sorghum sugar</t>
  </si>
  <si>
    <t>soybeans</t>
  </si>
  <si>
    <t>soybean oil</t>
  </si>
  <si>
    <t>spelt</t>
  </si>
  <si>
    <t>spinach PC</t>
  </si>
  <si>
    <t>sunflower seeds high</t>
  </si>
  <si>
    <t>sunflower oil</t>
  </si>
  <si>
    <t>sugar beet</t>
  </si>
  <si>
    <t>sugar cane</t>
  </si>
  <si>
    <t>sweet potatoes</t>
  </si>
  <si>
    <t>teff</t>
  </si>
  <si>
    <t>triticale</t>
  </si>
  <si>
    <t>turnip greens</t>
  </si>
  <si>
    <t>wheat</t>
  </si>
  <si>
    <t>wild rice</t>
  </si>
  <si>
    <t>winged bean leaves</t>
  </si>
  <si>
    <t>winged bean pods</t>
  </si>
  <si>
    <t>winged bean seeds</t>
  </si>
  <si>
    <t>winged bean tubers</t>
  </si>
  <si>
    <t>winged bean oil</t>
  </si>
  <si>
    <t>Jerusalem artichoke</t>
  </si>
  <si>
    <t>pistachios (in shell)</t>
  </si>
  <si>
    <t>rye flour, light</t>
  </si>
  <si>
    <t>pili nuts</t>
  </si>
  <si>
    <t>walnuts, english</t>
  </si>
  <si>
    <t>walnuts, black</t>
  </si>
  <si>
    <t>maize oil (corn oil)</t>
  </si>
  <si>
    <t>noog</t>
  </si>
  <si>
    <t>oca (tuber)</t>
  </si>
  <si>
    <t>hemp seed oil</t>
  </si>
  <si>
    <t>beans tepary</t>
  </si>
  <si>
    <t>beans nunas (popping)</t>
  </si>
  <si>
    <t>arrowroot (flour)</t>
  </si>
  <si>
    <t>beans yardlong</t>
  </si>
  <si>
    <t>mesquite pods (flour)</t>
  </si>
  <si>
    <t>kaniwa</t>
  </si>
  <si>
    <t>ulluco</t>
  </si>
  <si>
    <t>enset</t>
  </si>
  <si>
    <t>mashua</t>
  </si>
  <si>
    <t>mauka</t>
  </si>
  <si>
    <t>marama bean</t>
  </si>
  <si>
    <t>beans mung</t>
  </si>
  <si>
    <t>achira</t>
  </si>
  <si>
    <t>arracacha</t>
  </si>
  <si>
    <t>egusi</t>
  </si>
  <si>
    <t>manketti nut</t>
  </si>
  <si>
    <t>yacon</t>
  </si>
  <si>
    <t>moringa tree pods</t>
  </si>
  <si>
    <t>squash/zucchini</t>
  </si>
  <si>
    <t>sugar beet PC</t>
  </si>
  <si>
    <t>onions</t>
  </si>
  <si>
    <t>turnip roots</t>
  </si>
  <si>
    <t>rutabagas</t>
  </si>
  <si>
    <t>eggplant</t>
  </si>
  <si>
    <t>mung bean</t>
  </si>
  <si>
    <t>adzuki</t>
  </si>
  <si>
    <t>cucumbers</t>
  </si>
  <si>
    <t>kohlrabi</t>
  </si>
  <si>
    <t>parsnips</t>
  </si>
  <si>
    <t>taro</t>
  </si>
  <si>
    <t>watermelon</t>
  </si>
  <si>
    <t>pak-choi</t>
  </si>
  <si>
    <t>amaranth grain high</t>
  </si>
  <si>
    <t>amaranth grain low</t>
  </si>
  <si>
    <t>amaranth leaf PC high</t>
  </si>
  <si>
    <t>amaranth leaf PC low</t>
  </si>
  <si>
    <t>cabbage savoy high</t>
  </si>
  <si>
    <t>cabbage savoy low</t>
  </si>
  <si>
    <t>camelina high</t>
  </si>
  <si>
    <t>camelina low</t>
  </si>
  <si>
    <t>carrots PC high</t>
  </si>
  <si>
    <t>carrots PC low</t>
  </si>
  <si>
    <t>cashew nuts high</t>
  </si>
  <si>
    <t>cashew nuts low</t>
  </si>
  <si>
    <t>cassava short season</t>
  </si>
  <si>
    <t>cassava long season</t>
  </si>
  <si>
    <t>chia seeds high</t>
  </si>
  <si>
    <t>chia seeds low</t>
  </si>
  <si>
    <t>chufa (tigernut) high</t>
  </si>
  <si>
    <t>chufa (tigernut) low</t>
  </si>
  <si>
    <t>coconut meat high</t>
  </si>
  <si>
    <t>coconut meat low</t>
  </si>
  <si>
    <t>coconut oil high</t>
  </si>
  <si>
    <t>coconut oil low</t>
  </si>
  <si>
    <t>collard greens PC high</t>
  </si>
  <si>
    <t>collard greens PC low</t>
  </si>
  <si>
    <t>hemp seed high</t>
  </si>
  <si>
    <t>hemp seed low</t>
  </si>
  <si>
    <t>kale PC high</t>
  </si>
  <si>
    <t>kale PC low</t>
  </si>
  <si>
    <t>lettuce PC 60 days</t>
  </si>
  <si>
    <t>lettuce PC 90 days</t>
  </si>
  <si>
    <t>maca root high</t>
  </si>
  <si>
    <t>maca root low</t>
  </si>
  <si>
    <t>maize (corn) high</t>
  </si>
  <si>
    <t>maize (corn) low</t>
  </si>
  <si>
    <t>maize QPM high</t>
  </si>
  <si>
    <t>maize QPM low</t>
  </si>
  <si>
    <t>okra high</t>
  </si>
  <si>
    <t>okra low</t>
  </si>
  <si>
    <t>pigeon peas high</t>
  </si>
  <si>
    <t>pigeon peas low</t>
  </si>
  <si>
    <t>quinoa leaf PC high</t>
  </si>
  <si>
    <t>quinoa leaf PC low</t>
  </si>
  <si>
    <t>rice (Nerica) high</t>
  </si>
  <si>
    <t>rice (Nerica) low</t>
  </si>
  <si>
    <t>rice (paddy) high</t>
  </si>
  <si>
    <t>rice (paddy) low</t>
  </si>
  <si>
    <t>sacha inchi oil high</t>
  </si>
  <si>
    <t>sacha inchi oil low</t>
  </si>
  <si>
    <t>sacha inchi seed high</t>
  </si>
  <si>
    <t>sacha inchi seed low</t>
  </si>
  <si>
    <t>sunflower seeds low</t>
  </si>
  <si>
    <t>tomato PC</t>
  </si>
  <si>
    <t>yams high</t>
  </si>
  <si>
    <t>yams low</t>
  </si>
  <si>
    <t>mushroom PC</t>
  </si>
  <si>
    <t>broccoli raab PC</t>
  </si>
  <si>
    <t>Swiss chard PC</t>
  </si>
  <si>
    <t>duckweed PC high</t>
  </si>
  <si>
    <t>duckweed PC low</t>
  </si>
  <si>
    <t>daikon moderate yield</t>
  </si>
  <si>
    <t>daikon PC high</t>
  </si>
  <si>
    <t>peppers PC</t>
  </si>
  <si>
    <t>peas edible-pod</t>
  </si>
  <si>
    <t>fiber</t>
  </si>
  <si>
    <t>yautia</t>
  </si>
  <si>
    <t>tomato green PC</t>
  </si>
  <si>
    <t>chufa (tigernut) med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</si>
</sst>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0" fillId="33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00390625" style="1" customWidth="1"/>
    <col min="2" max="2" width="12.00390625" style="1" customWidth="1"/>
    <col min="3" max="3" width="12.00390625" style="4" customWidth="1"/>
    <col min="4" max="4" width="12.00390625" style="10" customWidth="1"/>
    <col min="5" max="8" width="12.00390625" style="7" customWidth="1"/>
    <col min="9" max="9" width="5.28125" style="16" customWidth="1"/>
    <col min="10" max="12" width="12.00390625" style="10" customWidth="1"/>
    <col min="13" max="13" width="12.00390625" style="18" customWidth="1"/>
    <col min="14" max="16" width="10.00390625" style="10" customWidth="1"/>
    <col min="17" max="17" width="10.8515625" style="14" customWidth="1"/>
  </cols>
  <sheetData>
    <row r="1" spans="1:17" ht="12.75">
      <c r="A1" s="3" t="s">
        <v>0</v>
      </c>
      <c r="B1" s="3" t="s">
        <v>1</v>
      </c>
      <c r="C1" s="5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6" t="s">
        <v>195</v>
      </c>
      <c r="I1" s="15" t="s">
        <v>7</v>
      </c>
      <c r="J1" s="11" t="s">
        <v>4</v>
      </c>
      <c r="K1" s="11" t="s">
        <v>5</v>
      </c>
      <c r="L1" s="11" t="s">
        <v>6</v>
      </c>
      <c r="M1" s="17" t="s">
        <v>8</v>
      </c>
      <c r="N1" s="11" t="s">
        <v>4</v>
      </c>
      <c r="O1" s="11" t="s">
        <v>5</v>
      </c>
      <c r="P1" s="11" t="s">
        <v>6</v>
      </c>
      <c r="Q1" s="13" t="s">
        <v>8</v>
      </c>
    </row>
    <row r="2" spans="1:17" ht="12.75">
      <c r="A2" s="3" t="s">
        <v>9</v>
      </c>
      <c r="B2" s="3" t="s">
        <v>10</v>
      </c>
      <c r="D2" s="10" t="s">
        <v>10</v>
      </c>
      <c r="E2" s="6" t="s">
        <v>11</v>
      </c>
      <c r="F2" s="6" t="s">
        <v>11</v>
      </c>
      <c r="G2" s="6" t="s">
        <v>11</v>
      </c>
      <c r="H2" s="6" t="s">
        <v>11</v>
      </c>
      <c r="I2" s="15" t="s">
        <v>12</v>
      </c>
      <c r="J2" s="11" t="s">
        <v>13</v>
      </c>
      <c r="K2" s="11" t="s">
        <v>13</v>
      </c>
      <c r="L2" s="11" t="s">
        <v>13</v>
      </c>
      <c r="M2" s="17" t="s">
        <v>14</v>
      </c>
      <c r="N2" s="10" t="s">
        <v>10</v>
      </c>
      <c r="O2" s="10" t="s">
        <v>10</v>
      </c>
      <c r="P2" s="10" t="s">
        <v>10</v>
      </c>
      <c r="Q2" s="14" t="s">
        <v>15</v>
      </c>
    </row>
    <row r="3" spans="1:17" s="1" customFormat="1" ht="12.75">
      <c r="A3" s="9" t="s">
        <v>112</v>
      </c>
      <c r="B3" s="1">
        <v>23000</v>
      </c>
      <c r="C3" s="4">
        <v>0.8</v>
      </c>
      <c r="D3" s="10">
        <f aca="true" t="shared" si="0" ref="D3:D34">B3*C3</f>
        <v>18400</v>
      </c>
      <c r="E3" s="7">
        <v>0.005</v>
      </c>
      <c r="F3" s="7">
        <v>0</v>
      </c>
      <c r="G3" s="7">
        <v>0.219</v>
      </c>
      <c r="H3" s="7">
        <v>0.06</v>
      </c>
      <c r="I3" s="16">
        <v>4</v>
      </c>
      <c r="J3" s="10">
        <f aca="true" t="shared" si="1" ref="J3:J12">D3*E3*12/I3</f>
        <v>276</v>
      </c>
      <c r="K3" s="10">
        <f aca="true" t="shared" si="2" ref="K3:K34">D3*F3*12/I3</f>
        <v>0</v>
      </c>
      <c r="L3" s="10">
        <f aca="true" t="shared" si="3" ref="L3:L34">D3*(G3-H3)*12/I3</f>
        <v>8776.8</v>
      </c>
      <c r="M3" s="18">
        <f aca="true" t="shared" si="4" ref="M3:M34">((J3*3870)+(K3*8840)+(L3*3870))/10000</f>
        <v>3503.4336</v>
      </c>
      <c r="N3" s="10">
        <f aca="true" t="shared" si="5" ref="N3:N34">D3*E3</f>
        <v>92</v>
      </c>
      <c r="O3" s="10">
        <f aca="true" t="shared" si="6" ref="O3:O34">D3*F3</f>
        <v>0</v>
      </c>
      <c r="P3" s="10">
        <f aca="true" t="shared" si="7" ref="P3:P34">D3*(G3-H3)</f>
        <v>2925.6</v>
      </c>
      <c r="Q3" s="14">
        <f aca="true" t="shared" si="8" ref="Q3:Q34">((N3*3870)+(O3*8840)+(P3*3870))/10000</f>
        <v>1167.8112</v>
      </c>
    </row>
    <row r="4" spans="1:17" s="1" customFormat="1" ht="12.75">
      <c r="A4" s="9" t="s">
        <v>125</v>
      </c>
      <c r="B4" s="1">
        <v>3200</v>
      </c>
      <c r="C4" s="4">
        <v>1</v>
      </c>
      <c r="D4" s="10">
        <f t="shared" si="0"/>
        <v>3200</v>
      </c>
      <c r="E4" s="7">
        <v>0.1987</v>
      </c>
      <c r="F4" s="7">
        <v>0.0053</v>
      </c>
      <c r="G4" s="7">
        <v>0.629</v>
      </c>
      <c r="H4" s="7">
        <v>0.127</v>
      </c>
      <c r="I4" s="16">
        <v>4</v>
      </c>
      <c r="J4" s="10">
        <f t="shared" si="1"/>
        <v>1907.5199999999998</v>
      </c>
      <c r="K4" s="10">
        <f t="shared" si="2"/>
        <v>50.88</v>
      </c>
      <c r="L4" s="10">
        <f t="shared" si="3"/>
        <v>4819.200000000001</v>
      </c>
      <c r="M4" s="18">
        <f t="shared" si="4"/>
        <v>2648.2185600000003</v>
      </c>
      <c r="N4" s="10">
        <f t="shared" si="5"/>
        <v>635.8399999999999</v>
      </c>
      <c r="O4" s="10">
        <f t="shared" si="6"/>
        <v>16.96</v>
      </c>
      <c r="P4" s="10">
        <f t="shared" si="7"/>
        <v>1606.4</v>
      </c>
      <c r="Q4" s="14">
        <f t="shared" si="8"/>
        <v>882.73952</v>
      </c>
    </row>
    <row r="5" spans="1:17" s="1" customFormat="1" ht="12.75">
      <c r="A5" s="1" t="s">
        <v>16</v>
      </c>
      <c r="B5" s="1">
        <v>1325</v>
      </c>
      <c r="C5" s="4">
        <v>0.4</v>
      </c>
      <c r="D5" s="10">
        <f t="shared" si="0"/>
        <v>530</v>
      </c>
      <c r="E5" s="7">
        <v>0.2122</v>
      </c>
      <c r="F5" s="7">
        <v>0.4942</v>
      </c>
      <c r="G5" s="7">
        <v>0.2167</v>
      </c>
      <c r="H5" s="7">
        <v>0.122</v>
      </c>
      <c r="I5" s="16">
        <v>12</v>
      </c>
      <c r="J5" s="10">
        <f t="shared" si="1"/>
        <v>112.466</v>
      </c>
      <c r="K5" s="10">
        <f t="shared" si="2"/>
        <v>261.926</v>
      </c>
      <c r="L5" s="10">
        <f t="shared" si="3"/>
        <v>50.191</v>
      </c>
      <c r="M5" s="18">
        <f t="shared" si="4"/>
        <v>294.490843</v>
      </c>
      <c r="N5" s="10">
        <f t="shared" si="5"/>
        <v>112.466</v>
      </c>
      <c r="O5" s="10">
        <f t="shared" si="6"/>
        <v>261.926</v>
      </c>
      <c r="P5" s="10">
        <f t="shared" si="7"/>
        <v>50.191</v>
      </c>
      <c r="Q5" s="14">
        <f t="shared" si="8"/>
        <v>294.490843</v>
      </c>
    </row>
    <row r="6" spans="1:17" s="1" customFormat="1" ht="12.75">
      <c r="A6" s="9" t="s">
        <v>132</v>
      </c>
      <c r="B6" s="1">
        <v>3000</v>
      </c>
      <c r="C6" s="4">
        <v>1</v>
      </c>
      <c r="D6" s="10">
        <f t="shared" si="0"/>
        <v>3000</v>
      </c>
      <c r="E6" s="7">
        <v>0.1356</v>
      </c>
      <c r="F6" s="7">
        <v>0.0702</v>
      </c>
      <c r="G6" s="7">
        <v>0.6525</v>
      </c>
      <c r="H6" s="7">
        <v>0.067</v>
      </c>
      <c r="I6" s="16">
        <v>4</v>
      </c>
      <c r="J6" s="10">
        <f t="shared" si="1"/>
        <v>1220.4</v>
      </c>
      <c r="K6" s="10">
        <f t="shared" si="2"/>
        <v>631.8</v>
      </c>
      <c r="L6" s="10">
        <f t="shared" si="3"/>
        <v>5269.499999999999</v>
      </c>
      <c r="M6" s="18">
        <f t="shared" si="4"/>
        <v>3070.1024999999995</v>
      </c>
      <c r="N6" s="10">
        <f t="shared" si="5"/>
        <v>406.8</v>
      </c>
      <c r="O6" s="10">
        <f t="shared" si="6"/>
        <v>210.6</v>
      </c>
      <c r="P6" s="10">
        <f t="shared" si="7"/>
        <v>1756.4999999999998</v>
      </c>
      <c r="Q6" s="14">
        <f t="shared" si="8"/>
        <v>1023.3675</v>
      </c>
    </row>
    <row r="7" spans="1:17" s="1" customFormat="1" ht="12.75">
      <c r="A7" s="9" t="s">
        <v>133</v>
      </c>
      <c r="B7" s="1">
        <v>1000</v>
      </c>
      <c r="C7" s="4">
        <v>1</v>
      </c>
      <c r="D7" s="10">
        <f t="shared" si="0"/>
        <v>1000</v>
      </c>
      <c r="E7" s="7">
        <v>0.1356</v>
      </c>
      <c r="F7" s="7">
        <v>0.0702</v>
      </c>
      <c r="G7" s="7">
        <v>0.6525</v>
      </c>
      <c r="H7" s="7">
        <v>0.067</v>
      </c>
      <c r="I7" s="16">
        <v>4</v>
      </c>
      <c r="J7" s="10">
        <f t="shared" si="1"/>
        <v>406.79999999999995</v>
      </c>
      <c r="K7" s="10">
        <f t="shared" si="2"/>
        <v>210.60000000000002</v>
      </c>
      <c r="L7" s="10">
        <f t="shared" si="3"/>
        <v>1756.4999999999995</v>
      </c>
      <c r="M7" s="18">
        <f t="shared" si="4"/>
        <v>1023.3674999999998</v>
      </c>
      <c r="N7" s="10">
        <f t="shared" si="5"/>
        <v>135.6</v>
      </c>
      <c r="O7" s="10">
        <f t="shared" si="6"/>
        <v>70.2</v>
      </c>
      <c r="P7" s="10">
        <f t="shared" si="7"/>
        <v>585.4999999999999</v>
      </c>
      <c r="Q7" s="14">
        <f t="shared" si="8"/>
        <v>341.12249999999995</v>
      </c>
    </row>
    <row r="8" spans="1:17" s="1" customFormat="1" ht="12.75">
      <c r="A8" s="9" t="s">
        <v>134</v>
      </c>
      <c r="B8" s="1">
        <v>30000</v>
      </c>
      <c r="C8" s="4">
        <v>0.94</v>
      </c>
      <c r="D8" s="10">
        <f t="shared" si="0"/>
        <v>28200</v>
      </c>
      <c r="E8" s="7">
        <v>0.0246</v>
      </c>
      <c r="F8" s="7">
        <v>0.0033</v>
      </c>
      <c r="G8" s="7">
        <v>0.0402</v>
      </c>
      <c r="H8" s="7">
        <v>0.018</v>
      </c>
      <c r="I8" s="16">
        <v>3</v>
      </c>
      <c r="J8" s="10">
        <f t="shared" si="1"/>
        <v>2774.8799999999997</v>
      </c>
      <c r="K8" s="10">
        <f t="shared" si="2"/>
        <v>372.24</v>
      </c>
      <c r="L8" s="10">
        <f t="shared" si="3"/>
        <v>2504.1600000000003</v>
      </c>
      <c r="M8" s="18">
        <f t="shared" si="4"/>
        <v>2372.04864</v>
      </c>
      <c r="N8" s="10">
        <f t="shared" si="5"/>
        <v>693.72</v>
      </c>
      <c r="O8" s="10">
        <f t="shared" si="6"/>
        <v>93.06</v>
      </c>
      <c r="P8" s="10">
        <f t="shared" si="7"/>
        <v>626.0400000000001</v>
      </c>
      <c r="Q8" s="14">
        <f t="shared" si="8"/>
        <v>593.01216</v>
      </c>
    </row>
    <row r="9" spans="1:17" s="1" customFormat="1" ht="12.75">
      <c r="A9" s="9" t="s">
        <v>135</v>
      </c>
      <c r="B9" s="1">
        <v>14000</v>
      </c>
      <c r="C9" s="4">
        <v>0.94</v>
      </c>
      <c r="D9" s="10">
        <f t="shared" si="0"/>
        <v>13160</v>
      </c>
      <c r="E9" s="7">
        <v>0.0246</v>
      </c>
      <c r="F9" s="7">
        <v>0.0033</v>
      </c>
      <c r="G9" s="7">
        <v>0.0402</v>
      </c>
      <c r="H9" s="7">
        <v>0.018</v>
      </c>
      <c r="I9" s="16">
        <v>2</v>
      </c>
      <c r="J9" s="10">
        <f t="shared" si="1"/>
        <v>1942.416</v>
      </c>
      <c r="K9" s="10">
        <f t="shared" si="2"/>
        <v>260.568</v>
      </c>
      <c r="L9" s="10">
        <f t="shared" si="3"/>
        <v>1752.9119999999998</v>
      </c>
      <c r="M9" s="18">
        <f t="shared" si="4"/>
        <v>1660.4340479999998</v>
      </c>
      <c r="N9" s="10">
        <f t="shared" si="5"/>
        <v>323.736</v>
      </c>
      <c r="O9" s="10">
        <f t="shared" si="6"/>
        <v>43.428</v>
      </c>
      <c r="P9" s="10">
        <f t="shared" si="7"/>
        <v>292.152</v>
      </c>
      <c r="Q9" s="14">
        <f t="shared" si="8"/>
        <v>276.739008</v>
      </c>
    </row>
    <row r="10" spans="1:17" s="1" customFormat="1" ht="12.75">
      <c r="A10" s="9" t="s">
        <v>113</v>
      </c>
      <c r="B10" s="1">
        <v>10000</v>
      </c>
      <c r="C10" s="4">
        <v>0.8</v>
      </c>
      <c r="D10" s="10">
        <f t="shared" si="0"/>
        <v>8000</v>
      </c>
      <c r="E10" s="7">
        <v>0.09</v>
      </c>
      <c r="F10" s="7">
        <v>0</v>
      </c>
      <c r="G10" s="7">
        <v>0.23</v>
      </c>
      <c r="H10" s="7">
        <v>0.0853</v>
      </c>
      <c r="I10" s="16">
        <v>12</v>
      </c>
      <c r="J10" s="10">
        <f t="shared" si="1"/>
        <v>720</v>
      </c>
      <c r="K10" s="10">
        <f t="shared" si="2"/>
        <v>0</v>
      </c>
      <c r="L10" s="10">
        <f t="shared" si="3"/>
        <v>1157.6</v>
      </c>
      <c r="M10" s="18">
        <f t="shared" si="4"/>
        <v>726.6312</v>
      </c>
      <c r="N10" s="10">
        <f t="shared" si="5"/>
        <v>720</v>
      </c>
      <c r="O10" s="10">
        <f t="shared" si="6"/>
        <v>0</v>
      </c>
      <c r="P10" s="10">
        <f t="shared" si="7"/>
        <v>1157.6</v>
      </c>
      <c r="Q10" s="14">
        <f t="shared" si="8"/>
        <v>726.6312</v>
      </c>
    </row>
    <row r="11" spans="1:17" s="1" customFormat="1" ht="12.75">
      <c r="A11" s="9" t="s">
        <v>102</v>
      </c>
      <c r="B11" s="1">
        <v>2471</v>
      </c>
      <c r="C11" s="4">
        <v>0.85</v>
      </c>
      <c r="D11" s="10">
        <f t="shared" si="0"/>
        <v>2100.35</v>
      </c>
      <c r="E11" s="7">
        <v>0.003</v>
      </c>
      <c r="F11" s="7">
        <v>0.001</v>
      </c>
      <c r="G11" s="7">
        <v>0.8815</v>
      </c>
      <c r="H11" s="7">
        <v>0.034</v>
      </c>
      <c r="I11" s="16">
        <v>10</v>
      </c>
      <c r="J11" s="10">
        <f t="shared" si="1"/>
        <v>7.56126</v>
      </c>
      <c r="K11" s="10">
        <f t="shared" si="2"/>
        <v>2.52042</v>
      </c>
      <c r="L11" s="10">
        <f t="shared" si="3"/>
        <v>2136.0559499999995</v>
      </c>
      <c r="M11" s="18">
        <f t="shared" si="4"/>
        <v>831.8079115499997</v>
      </c>
      <c r="N11" s="10">
        <f t="shared" si="5"/>
        <v>6.30105</v>
      </c>
      <c r="O11" s="10">
        <f t="shared" si="6"/>
        <v>2.10035</v>
      </c>
      <c r="P11" s="10">
        <f t="shared" si="7"/>
        <v>1780.0466249999997</v>
      </c>
      <c r="Q11" s="14">
        <f t="shared" si="8"/>
        <v>693.1732596249999</v>
      </c>
    </row>
    <row r="12" spans="1:17" s="1" customFormat="1" ht="12.75">
      <c r="A12" s="1" t="s">
        <v>17</v>
      </c>
      <c r="B12" s="1">
        <v>8852</v>
      </c>
      <c r="C12" s="4">
        <v>0.65</v>
      </c>
      <c r="D12" s="10">
        <f t="shared" si="0"/>
        <v>5753.8</v>
      </c>
      <c r="E12" s="7">
        <v>0.02</v>
      </c>
      <c r="F12" s="7">
        <v>0.1466</v>
      </c>
      <c r="G12" s="7">
        <v>0.0853</v>
      </c>
      <c r="H12" s="7">
        <v>0.067</v>
      </c>
      <c r="I12" s="16">
        <v>12</v>
      </c>
      <c r="J12" s="10">
        <f t="shared" si="1"/>
        <v>115.07600000000001</v>
      </c>
      <c r="K12" s="10">
        <f t="shared" si="2"/>
        <v>843.50708</v>
      </c>
      <c r="L12" s="10">
        <f t="shared" si="3"/>
        <v>105.29453999999998</v>
      </c>
      <c r="M12" s="18">
        <f t="shared" si="4"/>
        <v>830.9436576999999</v>
      </c>
      <c r="N12" s="10">
        <f t="shared" si="5"/>
        <v>115.07600000000001</v>
      </c>
      <c r="O12" s="10">
        <f t="shared" si="6"/>
        <v>843.5070800000001</v>
      </c>
      <c r="P12" s="10">
        <f t="shared" si="7"/>
        <v>105.29453999999998</v>
      </c>
      <c r="Q12" s="14">
        <f t="shared" si="8"/>
        <v>830.9436577</v>
      </c>
    </row>
    <row r="13" spans="1:17" s="1" customFormat="1" ht="12.75">
      <c r="A13" s="1" t="s">
        <v>18</v>
      </c>
      <c r="B13" s="1">
        <v>8852</v>
      </c>
      <c r="C13" s="4">
        <v>0.13</v>
      </c>
      <c r="D13" s="10">
        <f t="shared" si="0"/>
        <v>1150.76</v>
      </c>
      <c r="E13" s="7">
        <v>0</v>
      </c>
      <c r="F13" s="7">
        <v>1</v>
      </c>
      <c r="G13" s="7">
        <v>0</v>
      </c>
      <c r="H13" s="7">
        <v>0</v>
      </c>
      <c r="I13" s="16">
        <v>12</v>
      </c>
      <c r="J13" s="10">
        <v>0</v>
      </c>
      <c r="K13" s="10">
        <f t="shared" si="2"/>
        <v>1150.76</v>
      </c>
      <c r="L13" s="10">
        <f t="shared" si="3"/>
        <v>0</v>
      </c>
      <c r="M13" s="18">
        <f t="shared" si="4"/>
        <v>1017.27184</v>
      </c>
      <c r="N13" s="10">
        <f t="shared" si="5"/>
        <v>0</v>
      </c>
      <c r="O13" s="10">
        <f t="shared" si="6"/>
        <v>1150.76</v>
      </c>
      <c r="P13" s="10">
        <f t="shared" si="7"/>
        <v>0</v>
      </c>
      <c r="Q13" s="14">
        <f t="shared" si="8"/>
        <v>1017.27184</v>
      </c>
    </row>
    <row r="14" spans="1:17" s="1" customFormat="1" ht="12.75">
      <c r="A14" s="1" t="s">
        <v>19</v>
      </c>
      <c r="B14" s="1">
        <v>805</v>
      </c>
      <c r="C14" s="4">
        <v>0.77</v>
      </c>
      <c r="D14" s="10">
        <f t="shared" si="0"/>
        <v>619.85</v>
      </c>
      <c r="E14" s="7">
        <v>0.211</v>
      </c>
      <c r="F14" s="7">
        <v>0.085</v>
      </c>
      <c r="G14" s="7">
        <v>0.608</v>
      </c>
      <c r="H14" s="7">
        <v>0.02</v>
      </c>
      <c r="I14" s="16">
        <v>5</v>
      </c>
      <c r="J14" s="10">
        <f aca="true" t="shared" si="9" ref="J14:J45">D14*E14*12/I14</f>
        <v>313.89204</v>
      </c>
      <c r="K14" s="10">
        <f t="shared" si="2"/>
        <v>126.44940000000001</v>
      </c>
      <c r="L14" s="10">
        <f t="shared" si="3"/>
        <v>874.7323199999998</v>
      </c>
      <c r="M14" s="18">
        <f t="shared" si="4"/>
        <v>571.77889692</v>
      </c>
      <c r="N14" s="10">
        <f t="shared" si="5"/>
        <v>130.78835</v>
      </c>
      <c r="O14" s="10">
        <f t="shared" si="6"/>
        <v>52.687250000000006</v>
      </c>
      <c r="P14" s="10">
        <f t="shared" si="7"/>
        <v>364.4718</v>
      </c>
      <c r="Q14" s="14">
        <f t="shared" si="8"/>
        <v>238.24120704999999</v>
      </c>
    </row>
    <row r="15" spans="1:17" s="1" customFormat="1" ht="12.75">
      <c r="A15" s="1" t="s">
        <v>20</v>
      </c>
      <c r="B15" s="1">
        <v>3929</v>
      </c>
      <c r="C15" s="4">
        <v>0.85</v>
      </c>
      <c r="D15" s="10">
        <f t="shared" si="0"/>
        <v>3339.65</v>
      </c>
      <c r="E15" s="7">
        <v>0.1248</v>
      </c>
      <c r="F15" s="7">
        <v>0.023</v>
      </c>
      <c r="G15" s="7">
        <v>0.7348</v>
      </c>
      <c r="H15" s="7">
        <v>0.173</v>
      </c>
      <c r="I15" s="16">
        <v>4</v>
      </c>
      <c r="J15" s="10">
        <f t="shared" si="9"/>
        <v>1250.3649599999999</v>
      </c>
      <c r="K15" s="10">
        <f t="shared" si="2"/>
        <v>230.43585</v>
      </c>
      <c r="L15" s="10">
        <f t="shared" si="3"/>
        <v>5628.6461100000015</v>
      </c>
      <c r="M15" s="18">
        <f t="shared" si="4"/>
        <v>2865.8825754900004</v>
      </c>
      <c r="N15" s="10">
        <f t="shared" si="5"/>
        <v>416.78832</v>
      </c>
      <c r="O15" s="10">
        <f t="shared" si="6"/>
        <v>76.81195</v>
      </c>
      <c r="P15" s="10">
        <f t="shared" si="7"/>
        <v>1876.2153700000003</v>
      </c>
      <c r="Q15" s="14">
        <f t="shared" si="8"/>
        <v>955.29419183</v>
      </c>
    </row>
    <row r="16" spans="1:17" s="1" customFormat="1" ht="12.75">
      <c r="A16" s="1" t="s">
        <v>21</v>
      </c>
      <c r="B16" s="1">
        <v>1709</v>
      </c>
      <c r="C16" s="4">
        <v>1</v>
      </c>
      <c r="D16" s="10">
        <f t="shared" si="0"/>
        <v>1709</v>
      </c>
      <c r="E16" s="7">
        <v>0.2612</v>
      </c>
      <c r="F16" s="7">
        <v>0.0153</v>
      </c>
      <c r="G16" s="7">
        <v>0.5829</v>
      </c>
      <c r="H16" s="7">
        <v>0.25</v>
      </c>
      <c r="I16" s="16">
        <v>3.5</v>
      </c>
      <c r="J16" s="10">
        <f t="shared" si="9"/>
        <v>1530.4827428571427</v>
      </c>
      <c r="K16" s="10">
        <f t="shared" si="2"/>
        <v>89.64925714285714</v>
      </c>
      <c r="L16" s="10">
        <f t="shared" si="3"/>
        <v>1950.603771428571</v>
      </c>
      <c r="M16" s="18">
        <f t="shared" si="4"/>
        <v>1426.430424342857</v>
      </c>
      <c r="N16" s="10">
        <f t="shared" si="5"/>
        <v>446.39079999999996</v>
      </c>
      <c r="O16" s="10">
        <f t="shared" si="6"/>
        <v>26.1477</v>
      </c>
      <c r="P16" s="10">
        <f t="shared" si="7"/>
        <v>568.9260999999999</v>
      </c>
      <c r="Q16" s="14">
        <f t="shared" si="8"/>
        <v>416.0422070999999</v>
      </c>
    </row>
    <row r="17" spans="1:17" s="1" customFormat="1" ht="12.75">
      <c r="A17" s="1" t="s">
        <v>22</v>
      </c>
      <c r="B17" s="1">
        <v>1943</v>
      </c>
      <c r="C17" s="4">
        <v>1</v>
      </c>
      <c r="D17" s="10">
        <f t="shared" si="0"/>
        <v>1943</v>
      </c>
      <c r="E17" s="7">
        <v>0.2142</v>
      </c>
      <c r="F17" s="7">
        <v>0.0123</v>
      </c>
      <c r="G17" s="7">
        <v>0.6255</v>
      </c>
      <c r="H17" s="7">
        <v>0.155</v>
      </c>
      <c r="I17" s="16">
        <v>4</v>
      </c>
      <c r="J17" s="10">
        <f t="shared" si="9"/>
        <v>1248.5718000000002</v>
      </c>
      <c r="K17" s="10">
        <f t="shared" si="2"/>
        <v>71.6967</v>
      </c>
      <c r="L17" s="10">
        <f t="shared" si="3"/>
        <v>2742.5444999999995</v>
      </c>
      <c r="M17" s="18">
        <f t="shared" si="4"/>
        <v>1607.9418908999999</v>
      </c>
      <c r="N17" s="10">
        <f t="shared" si="5"/>
        <v>416.1906</v>
      </c>
      <c r="O17" s="10">
        <f t="shared" si="6"/>
        <v>23.8989</v>
      </c>
      <c r="P17" s="10">
        <f t="shared" si="7"/>
        <v>914.1814999999998</v>
      </c>
      <c r="Q17" s="14">
        <f t="shared" si="8"/>
        <v>535.9806302999999</v>
      </c>
    </row>
    <row r="18" spans="1:17" s="1" customFormat="1" ht="12.75">
      <c r="A18" s="1" t="s">
        <v>23</v>
      </c>
      <c r="B18" s="1">
        <v>3098</v>
      </c>
      <c r="C18" s="4">
        <v>1</v>
      </c>
      <c r="D18" s="10">
        <f t="shared" si="0"/>
        <v>3098</v>
      </c>
      <c r="E18" s="7">
        <v>0.0684</v>
      </c>
      <c r="F18" s="7">
        <v>0.0086</v>
      </c>
      <c r="G18" s="7">
        <v>0.2017</v>
      </c>
      <c r="H18" s="7">
        <v>0.049</v>
      </c>
      <c r="I18" s="16">
        <v>3</v>
      </c>
      <c r="J18" s="10">
        <f t="shared" si="9"/>
        <v>847.6128</v>
      </c>
      <c r="K18" s="10">
        <f t="shared" si="2"/>
        <v>106.57120000000002</v>
      </c>
      <c r="L18" s="10">
        <f t="shared" si="3"/>
        <v>1892.2584</v>
      </c>
      <c r="M18" s="18">
        <f t="shared" si="4"/>
        <v>1154.5390952</v>
      </c>
      <c r="N18" s="10">
        <f t="shared" si="5"/>
        <v>211.9032</v>
      </c>
      <c r="O18" s="10">
        <f t="shared" si="6"/>
        <v>26.6428</v>
      </c>
      <c r="P18" s="10">
        <f t="shared" si="7"/>
        <v>473.0646</v>
      </c>
      <c r="Q18" s="14">
        <f t="shared" si="8"/>
        <v>288.6347738</v>
      </c>
    </row>
    <row r="19" spans="1:17" s="1" customFormat="1" ht="12.75">
      <c r="A19" s="9" t="s">
        <v>111</v>
      </c>
      <c r="B19" s="1">
        <v>1120</v>
      </c>
      <c r="C19" s="4">
        <v>1</v>
      </c>
      <c r="D19" s="10">
        <f t="shared" si="0"/>
        <v>1120</v>
      </c>
      <c r="E19" s="7">
        <v>0.2386</v>
      </c>
      <c r="F19" s="7">
        <v>0.0115</v>
      </c>
      <c r="G19" s="7">
        <v>0.6262</v>
      </c>
      <c r="H19" s="7">
        <v>0.163</v>
      </c>
      <c r="I19" s="16">
        <v>4</v>
      </c>
      <c r="J19" s="10">
        <f t="shared" si="9"/>
        <v>801.6960000000001</v>
      </c>
      <c r="K19" s="10">
        <f t="shared" si="2"/>
        <v>38.64</v>
      </c>
      <c r="L19" s="10">
        <f t="shared" si="3"/>
        <v>1556.3519999999999</v>
      </c>
      <c r="M19" s="18">
        <f t="shared" si="4"/>
        <v>946.7223359999999</v>
      </c>
      <c r="N19" s="10">
        <f t="shared" si="5"/>
        <v>267.232</v>
      </c>
      <c r="O19" s="10">
        <f t="shared" si="6"/>
        <v>12.879999999999999</v>
      </c>
      <c r="P19" s="10">
        <f t="shared" si="7"/>
        <v>518.784</v>
      </c>
      <c r="Q19" s="14">
        <f t="shared" si="8"/>
        <v>315.574112</v>
      </c>
    </row>
    <row r="20" spans="1:17" s="1" customFormat="1" ht="12.75">
      <c r="A20" s="9" t="s">
        <v>101</v>
      </c>
      <c r="B20" s="1">
        <v>807</v>
      </c>
      <c r="C20" s="4">
        <v>1</v>
      </c>
      <c r="D20" s="10">
        <f t="shared" si="0"/>
        <v>807</v>
      </c>
      <c r="E20" s="7">
        <v>0.2142</v>
      </c>
      <c r="F20" s="7">
        <v>0.0123</v>
      </c>
      <c r="G20" s="7">
        <v>0.6255</v>
      </c>
      <c r="H20" s="7">
        <v>0.155</v>
      </c>
      <c r="I20" s="16">
        <v>5</v>
      </c>
      <c r="J20" s="10">
        <f t="shared" si="9"/>
        <v>414.8625599999999</v>
      </c>
      <c r="K20" s="10">
        <f t="shared" si="2"/>
        <v>23.82264</v>
      </c>
      <c r="L20" s="10">
        <f t="shared" si="3"/>
        <v>911.2643999999998</v>
      </c>
      <c r="M20" s="18">
        <f t="shared" si="4"/>
        <v>534.2703472799999</v>
      </c>
      <c r="N20" s="10">
        <f t="shared" si="5"/>
        <v>172.8594</v>
      </c>
      <c r="O20" s="10">
        <f t="shared" si="6"/>
        <v>9.9261</v>
      </c>
      <c r="P20" s="10">
        <f t="shared" si="7"/>
        <v>379.6934999999999</v>
      </c>
      <c r="Q20" s="14">
        <f t="shared" si="8"/>
        <v>222.61264469999998</v>
      </c>
    </row>
    <row r="21" spans="1:17" s="1" customFormat="1" ht="12.75">
      <c r="A21" s="9" t="s">
        <v>24</v>
      </c>
      <c r="B21" s="1">
        <v>13450</v>
      </c>
      <c r="C21" s="4">
        <v>0.88</v>
      </c>
      <c r="D21" s="10">
        <f t="shared" si="0"/>
        <v>11836</v>
      </c>
      <c r="E21" s="7">
        <v>0.0183</v>
      </c>
      <c r="F21" s="7">
        <v>0.0022</v>
      </c>
      <c r="G21" s="7">
        <v>0.0697</v>
      </c>
      <c r="H21" s="7">
        <v>0.027</v>
      </c>
      <c r="I21" s="16">
        <v>3</v>
      </c>
      <c r="J21" s="10">
        <f t="shared" si="9"/>
        <v>866.3952</v>
      </c>
      <c r="K21" s="10">
        <f t="shared" si="2"/>
        <v>104.15680000000002</v>
      </c>
      <c r="L21" s="10">
        <f t="shared" si="3"/>
        <v>2021.5888000000002</v>
      </c>
      <c r="M21" s="18">
        <f t="shared" si="4"/>
        <v>1209.7244192</v>
      </c>
      <c r="N21" s="10">
        <f t="shared" si="5"/>
        <v>216.5988</v>
      </c>
      <c r="O21" s="10">
        <f t="shared" si="6"/>
        <v>26.0392</v>
      </c>
      <c r="P21" s="10">
        <f t="shared" si="7"/>
        <v>505.3972</v>
      </c>
      <c r="Q21" s="14">
        <f t="shared" si="8"/>
        <v>302.4311048</v>
      </c>
    </row>
    <row r="22" spans="1:17" s="1" customFormat="1" ht="12.75">
      <c r="A22" s="9" t="s">
        <v>100</v>
      </c>
      <c r="B22" s="1">
        <v>807</v>
      </c>
      <c r="C22" s="4">
        <v>1</v>
      </c>
      <c r="D22" s="10">
        <f t="shared" si="0"/>
        <v>807</v>
      </c>
      <c r="E22" s="7">
        <v>0.3</v>
      </c>
      <c r="F22" s="7">
        <v>0.03</v>
      </c>
      <c r="G22" s="7">
        <v>0.52</v>
      </c>
      <c r="H22" s="7">
        <v>0.155</v>
      </c>
      <c r="I22" s="16">
        <v>3</v>
      </c>
      <c r="J22" s="10">
        <f t="shared" si="9"/>
        <v>968.4</v>
      </c>
      <c r="K22" s="10">
        <f t="shared" si="2"/>
        <v>96.83999999999999</v>
      </c>
      <c r="L22" s="10">
        <f t="shared" si="3"/>
        <v>1178.22</v>
      </c>
      <c r="M22" s="18">
        <f t="shared" si="4"/>
        <v>916.3485</v>
      </c>
      <c r="N22" s="10">
        <f t="shared" si="5"/>
        <v>242.1</v>
      </c>
      <c r="O22" s="10">
        <f t="shared" si="6"/>
        <v>24.21</v>
      </c>
      <c r="P22" s="10">
        <f t="shared" si="7"/>
        <v>294.555</v>
      </c>
      <c r="Q22" s="14">
        <f t="shared" si="8"/>
        <v>229.087125</v>
      </c>
    </row>
    <row r="23" spans="1:17" s="1" customFormat="1" ht="12.75">
      <c r="A23" s="9" t="s">
        <v>103</v>
      </c>
      <c r="B23" s="1">
        <v>16000</v>
      </c>
      <c r="C23" s="4">
        <v>0.95</v>
      </c>
      <c r="D23" s="10">
        <f t="shared" si="0"/>
        <v>15200</v>
      </c>
      <c r="E23" s="7">
        <v>0.028</v>
      </c>
      <c r="F23" s="7">
        <v>0.004</v>
      </c>
      <c r="G23" s="7">
        <v>0.0835</v>
      </c>
      <c r="H23" s="7">
        <v>0.0323</v>
      </c>
      <c r="I23" s="16">
        <v>3</v>
      </c>
      <c r="J23" s="10">
        <f t="shared" si="9"/>
        <v>1702.4000000000003</v>
      </c>
      <c r="K23" s="10">
        <f t="shared" si="2"/>
        <v>243.20000000000002</v>
      </c>
      <c r="L23" s="10">
        <f t="shared" si="3"/>
        <v>3112.9600000000005</v>
      </c>
      <c r="M23" s="18">
        <f t="shared" si="4"/>
        <v>2078.5331200000005</v>
      </c>
      <c r="N23" s="10">
        <f t="shared" si="5"/>
        <v>425.6</v>
      </c>
      <c r="O23" s="10">
        <f t="shared" si="6"/>
        <v>60.800000000000004</v>
      </c>
      <c r="P23" s="10">
        <f t="shared" si="7"/>
        <v>778.24</v>
      </c>
      <c r="Q23" s="14">
        <f t="shared" si="8"/>
        <v>519.63328</v>
      </c>
    </row>
    <row r="24" spans="1:17" s="1" customFormat="1" ht="12.75">
      <c r="A24" s="1" t="s">
        <v>25</v>
      </c>
      <c r="B24" s="1">
        <v>33000</v>
      </c>
      <c r="C24" s="4">
        <v>0.75</v>
      </c>
      <c r="D24" s="10">
        <f t="shared" si="0"/>
        <v>24750</v>
      </c>
      <c r="E24" s="7">
        <v>0.0107</v>
      </c>
      <c r="F24" s="7">
        <v>0.0023</v>
      </c>
      <c r="G24" s="7">
        <v>0.2712</v>
      </c>
      <c r="H24" s="7">
        <v>0.049</v>
      </c>
      <c r="I24" s="16">
        <v>12</v>
      </c>
      <c r="J24" s="10">
        <f t="shared" si="9"/>
        <v>264.825</v>
      </c>
      <c r="K24" s="10">
        <f t="shared" si="2"/>
        <v>56.92499999999999</v>
      </c>
      <c r="L24" s="10">
        <f t="shared" si="3"/>
        <v>5499.45</v>
      </c>
      <c r="M24" s="18">
        <f t="shared" si="4"/>
        <v>2281.096125</v>
      </c>
      <c r="N24" s="10">
        <f t="shared" si="5"/>
        <v>264.825</v>
      </c>
      <c r="O24" s="10">
        <f t="shared" si="6"/>
        <v>56.925</v>
      </c>
      <c r="P24" s="10">
        <f t="shared" si="7"/>
        <v>5499.45</v>
      </c>
      <c r="Q24" s="14">
        <f t="shared" si="8"/>
        <v>2281.096125</v>
      </c>
    </row>
    <row r="25" spans="1:17" s="1" customFormat="1" ht="12.75">
      <c r="A25" s="1" t="s">
        <v>26</v>
      </c>
      <c r="B25" s="1">
        <v>11000</v>
      </c>
      <c r="C25" s="4">
        <v>0.68</v>
      </c>
      <c r="D25" s="10">
        <f t="shared" si="0"/>
        <v>7480.000000000001</v>
      </c>
      <c r="E25" s="7">
        <v>0.074</v>
      </c>
      <c r="F25" s="7">
        <v>0.0559</v>
      </c>
      <c r="G25" s="7">
        <v>0.2924</v>
      </c>
      <c r="H25" s="7">
        <v>0.052</v>
      </c>
      <c r="I25" s="16">
        <v>12</v>
      </c>
      <c r="J25" s="10">
        <f t="shared" si="9"/>
        <v>553.5200000000001</v>
      </c>
      <c r="K25" s="10">
        <f t="shared" si="2"/>
        <v>418.13200000000006</v>
      </c>
      <c r="L25" s="10">
        <f t="shared" si="3"/>
        <v>1798.1920000000002</v>
      </c>
      <c r="M25" s="18">
        <f t="shared" si="4"/>
        <v>1279.7412320000003</v>
      </c>
      <c r="N25" s="10">
        <f t="shared" si="5"/>
        <v>553.5200000000001</v>
      </c>
      <c r="O25" s="10">
        <f t="shared" si="6"/>
        <v>418.13200000000006</v>
      </c>
      <c r="P25" s="10">
        <f t="shared" si="7"/>
        <v>1798.1920000000002</v>
      </c>
      <c r="Q25" s="14">
        <f t="shared" si="8"/>
        <v>1279.7412320000003</v>
      </c>
    </row>
    <row r="26" spans="1:17" s="1" customFormat="1" ht="12.75">
      <c r="A26" s="1" t="s">
        <v>27</v>
      </c>
      <c r="B26" s="1">
        <v>21353</v>
      </c>
      <c r="C26" s="4">
        <v>0.61</v>
      </c>
      <c r="D26" s="10">
        <f t="shared" si="0"/>
        <v>13025.33</v>
      </c>
      <c r="E26" s="7">
        <v>0.0295</v>
      </c>
      <c r="F26" s="7">
        <v>0.003</v>
      </c>
      <c r="G26" s="7">
        <v>0.0609</v>
      </c>
      <c r="H26" s="7">
        <v>0.032</v>
      </c>
      <c r="I26" s="16">
        <v>3</v>
      </c>
      <c r="J26" s="10">
        <f t="shared" si="9"/>
        <v>1536.98894</v>
      </c>
      <c r="K26" s="10">
        <f t="shared" si="2"/>
        <v>156.30396</v>
      </c>
      <c r="L26" s="10">
        <f t="shared" si="3"/>
        <v>1505.7281480000001</v>
      </c>
      <c r="M26" s="18">
        <f t="shared" si="4"/>
        <v>1315.704213696</v>
      </c>
      <c r="N26" s="10">
        <f t="shared" si="5"/>
        <v>384.247235</v>
      </c>
      <c r="O26" s="10">
        <f t="shared" si="6"/>
        <v>39.07599</v>
      </c>
      <c r="P26" s="10">
        <f t="shared" si="7"/>
        <v>376.43203700000004</v>
      </c>
      <c r="Q26" s="14">
        <f t="shared" si="8"/>
        <v>328.926053424</v>
      </c>
    </row>
    <row r="27" spans="1:17" s="1" customFormat="1" ht="12.75">
      <c r="A27" s="1" t="s">
        <v>28</v>
      </c>
      <c r="B27" s="1">
        <v>21353</v>
      </c>
      <c r="C27" s="4">
        <v>1</v>
      </c>
      <c r="D27" s="10">
        <f t="shared" si="0"/>
        <v>21353</v>
      </c>
      <c r="E27" s="7">
        <v>0.0295</v>
      </c>
      <c r="F27" s="7">
        <v>0.003</v>
      </c>
      <c r="G27" s="7">
        <v>0.0609</v>
      </c>
      <c r="H27" s="7">
        <v>0.032</v>
      </c>
      <c r="I27" s="16">
        <v>3</v>
      </c>
      <c r="J27" s="10">
        <f t="shared" si="9"/>
        <v>2519.654</v>
      </c>
      <c r="K27" s="10">
        <f t="shared" si="2"/>
        <v>256.236</v>
      </c>
      <c r="L27" s="10">
        <f t="shared" si="3"/>
        <v>2468.4068</v>
      </c>
      <c r="M27" s="18">
        <f t="shared" si="4"/>
        <v>2156.8921536000003</v>
      </c>
      <c r="N27" s="10">
        <f t="shared" si="5"/>
        <v>629.9135</v>
      </c>
      <c r="O27" s="10">
        <f t="shared" si="6"/>
        <v>64.059</v>
      </c>
      <c r="P27" s="10">
        <f t="shared" si="7"/>
        <v>617.1017</v>
      </c>
      <c r="Q27" s="14">
        <f t="shared" si="8"/>
        <v>539.2230384000001</v>
      </c>
    </row>
    <row r="28" spans="1:17" s="1" customFormat="1" ht="12.75">
      <c r="A28" s="1" t="s">
        <v>29</v>
      </c>
      <c r="B28" s="1">
        <v>20812</v>
      </c>
      <c r="C28" s="4">
        <v>0.61</v>
      </c>
      <c r="D28" s="10">
        <f t="shared" si="0"/>
        <v>12695.32</v>
      </c>
      <c r="E28" s="7">
        <v>0.0282</v>
      </c>
      <c r="F28" s="7">
        <v>0.0037</v>
      </c>
      <c r="G28" s="7">
        <v>0.0664</v>
      </c>
      <c r="H28" s="7">
        <v>0.026</v>
      </c>
      <c r="I28" s="16">
        <v>3</v>
      </c>
      <c r="J28" s="10">
        <f t="shared" si="9"/>
        <v>1432.032096</v>
      </c>
      <c r="K28" s="10">
        <f t="shared" si="2"/>
        <v>187.89073599999998</v>
      </c>
      <c r="L28" s="10">
        <f t="shared" si="3"/>
        <v>2051.563712</v>
      </c>
      <c r="M28" s="18">
        <f t="shared" si="4"/>
        <v>1514.24698832</v>
      </c>
      <c r="N28" s="10">
        <f t="shared" si="5"/>
        <v>358.008024</v>
      </c>
      <c r="O28" s="10">
        <f t="shared" si="6"/>
        <v>46.972684</v>
      </c>
      <c r="P28" s="10">
        <f t="shared" si="7"/>
        <v>512.890928</v>
      </c>
      <c r="Q28" s="14">
        <f t="shared" si="8"/>
        <v>378.56174708000003</v>
      </c>
    </row>
    <row r="29" spans="1:17" s="1" customFormat="1" ht="12.75">
      <c r="A29" s="1" t="s">
        <v>30</v>
      </c>
      <c r="B29" s="1">
        <v>20812</v>
      </c>
      <c r="C29" s="4">
        <v>1</v>
      </c>
      <c r="D29" s="10">
        <f t="shared" si="0"/>
        <v>20812</v>
      </c>
      <c r="E29" s="7">
        <v>0.0282</v>
      </c>
      <c r="F29" s="7">
        <v>0.0037</v>
      </c>
      <c r="G29" s="7">
        <v>0.0664</v>
      </c>
      <c r="H29" s="7">
        <v>0.026</v>
      </c>
      <c r="I29" s="16">
        <v>3</v>
      </c>
      <c r="J29" s="10">
        <f t="shared" si="9"/>
        <v>2347.5936</v>
      </c>
      <c r="K29" s="10">
        <f t="shared" si="2"/>
        <v>308.0176</v>
      </c>
      <c r="L29" s="10">
        <f t="shared" si="3"/>
        <v>3363.219200000001</v>
      </c>
      <c r="M29" s="18">
        <f t="shared" si="4"/>
        <v>2482.3721120000005</v>
      </c>
      <c r="N29" s="10">
        <f t="shared" si="5"/>
        <v>586.8984</v>
      </c>
      <c r="O29" s="10">
        <f t="shared" si="6"/>
        <v>77.0044</v>
      </c>
      <c r="P29" s="10">
        <f t="shared" si="7"/>
        <v>840.8048000000001</v>
      </c>
      <c r="Q29" s="14">
        <f t="shared" si="8"/>
        <v>620.5930280000001</v>
      </c>
    </row>
    <row r="30" spans="1:17" s="1" customFormat="1" ht="12.75">
      <c r="A30" s="9" t="s">
        <v>187</v>
      </c>
      <c r="B30" s="1">
        <v>35500</v>
      </c>
      <c r="C30" s="4">
        <v>0.9</v>
      </c>
      <c r="D30" s="10">
        <f t="shared" si="0"/>
        <v>31950</v>
      </c>
      <c r="E30" s="7">
        <v>0.0317</v>
      </c>
      <c r="F30" s="7">
        <v>0.0049</v>
      </c>
      <c r="G30" s="7">
        <v>0.0285</v>
      </c>
      <c r="H30" s="7">
        <v>0.027</v>
      </c>
      <c r="I30" s="16">
        <v>2.5</v>
      </c>
      <c r="J30" s="10">
        <f t="shared" si="9"/>
        <v>4861.512</v>
      </c>
      <c r="K30" s="10">
        <f t="shared" si="2"/>
        <v>751.464</v>
      </c>
      <c r="L30" s="10">
        <f t="shared" si="3"/>
        <v>230.0400000000002</v>
      </c>
      <c r="M30" s="18">
        <f t="shared" si="4"/>
        <v>2634.7248</v>
      </c>
      <c r="N30" s="10">
        <f t="shared" si="5"/>
        <v>1012.8149999999999</v>
      </c>
      <c r="O30" s="10">
        <f t="shared" si="6"/>
        <v>156.555</v>
      </c>
      <c r="P30" s="10">
        <f t="shared" si="7"/>
        <v>47.92500000000004</v>
      </c>
      <c r="Q30" s="14">
        <f t="shared" si="8"/>
        <v>548.901</v>
      </c>
    </row>
    <row r="31" spans="1:17" s="1" customFormat="1" ht="12.75">
      <c r="A31" s="1" t="s">
        <v>31</v>
      </c>
      <c r="B31" s="1">
        <v>1093</v>
      </c>
      <c r="C31" s="4">
        <v>0.75</v>
      </c>
      <c r="D31" s="10">
        <f t="shared" si="0"/>
        <v>819.75</v>
      </c>
      <c r="E31" s="7">
        <v>0.1325</v>
      </c>
      <c r="F31" s="7">
        <v>0.034</v>
      </c>
      <c r="G31" s="7">
        <v>0.715</v>
      </c>
      <c r="H31" s="7">
        <v>0.027</v>
      </c>
      <c r="I31" s="16">
        <v>3</v>
      </c>
      <c r="J31" s="10">
        <f t="shared" si="9"/>
        <v>434.46750000000003</v>
      </c>
      <c r="K31" s="10">
        <f t="shared" si="2"/>
        <v>111.486</v>
      </c>
      <c r="L31" s="10">
        <f t="shared" si="3"/>
        <v>2255.9519999999998</v>
      </c>
      <c r="M31" s="18">
        <f t="shared" si="4"/>
        <v>1139.7459704999999</v>
      </c>
      <c r="N31" s="10">
        <f t="shared" si="5"/>
        <v>108.61687500000001</v>
      </c>
      <c r="O31" s="10">
        <f t="shared" si="6"/>
        <v>27.8715</v>
      </c>
      <c r="P31" s="10">
        <f t="shared" si="7"/>
        <v>563.9879999999999</v>
      </c>
      <c r="Q31" s="14">
        <f t="shared" si="8"/>
        <v>284.93649262499997</v>
      </c>
    </row>
    <row r="32" spans="1:17" s="1" customFormat="1" ht="12.75">
      <c r="A32" s="9" t="s">
        <v>136</v>
      </c>
      <c r="B32" s="1">
        <v>70000</v>
      </c>
      <c r="C32" s="4">
        <v>0.8</v>
      </c>
      <c r="D32" s="10">
        <f t="shared" si="0"/>
        <v>56000</v>
      </c>
      <c r="E32" s="7">
        <v>0.02</v>
      </c>
      <c r="F32" s="7">
        <v>0.001</v>
      </c>
      <c r="G32" s="7">
        <v>0.061</v>
      </c>
      <c r="H32" s="7">
        <v>0.031</v>
      </c>
      <c r="I32" s="16">
        <v>6</v>
      </c>
      <c r="J32" s="10">
        <f t="shared" si="9"/>
        <v>2240</v>
      </c>
      <c r="K32" s="10">
        <f t="shared" si="2"/>
        <v>112</v>
      </c>
      <c r="L32" s="10">
        <f t="shared" si="3"/>
        <v>3360</v>
      </c>
      <c r="M32" s="18">
        <f t="shared" si="4"/>
        <v>2266.208</v>
      </c>
      <c r="N32" s="10">
        <f t="shared" si="5"/>
        <v>1120</v>
      </c>
      <c r="O32" s="10">
        <f t="shared" si="6"/>
        <v>56</v>
      </c>
      <c r="P32" s="10">
        <f t="shared" si="7"/>
        <v>1680</v>
      </c>
      <c r="Q32" s="14">
        <f t="shared" si="8"/>
        <v>1133.104</v>
      </c>
    </row>
    <row r="33" spans="1:17" ht="12.75">
      <c r="A33" s="9" t="s">
        <v>137</v>
      </c>
      <c r="B33" s="1">
        <v>28131</v>
      </c>
      <c r="C33" s="4">
        <v>0.8</v>
      </c>
      <c r="D33" s="10">
        <f t="shared" si="0"/>
        <v>22504.800000000003</v>
      </c>
      <c r="E33" s="7">
        <v>0.02</v>
      </c>
      <c r="F33" s="7">
        <v>0.001</v>
      </c>
      <c r="G33" s="7">
        <v>0.061</v>
      </c>
      <c r="H33" s="7">
        <v>0.031</v>
      </c>
      <c r="I33" s="16">
        <v>5</v>
      </c>
      <c r="J33" s="10">
        <f t="shared" si="9"/>
        <v>1080.2304000000001</v>
      </c>
      <c r="K33" s="10">
        <f t="shared" si="2"/>
        <v>54.011520000000004</v>
      </c>
      <c r="L33" s="10">
        <f t="shared" si="3"/>
        <v>1620.3456</v>
      </c>
      <c r="M33" s="18">
        <f t="shared" si="4"/>
        <v>1092.86909568</v>
      </c>
      <c r="N33" s="10">
        <f t="shared" si="5"/>
        <v>450.09600000000006</v>
      </c>
      <c r="O33" s="10">
        <f t="shared" si="6"/>
        <v>22.504800000000003</v>
      </c>
      <c r="P33" s="10">
        <f t="shared" si="7"/>
        <v>675.144</v>
      </c>
      <c r="Q33" s="14">
        <f t="shared" si="8"/>
        <v>455.3621232</v>
      </c>
    </row>
    <row r="34" spans="1:17" ht="12.75">
      <c r="A34" s="9" t="s">
        <v>138</v>
      </c>
      <c r="B34" s="1">
        <v>2240</v>
      </c>
      <c r="C34" s="4">
        <v>1</v>
      </c>
      <c r="D34" s="10">
        <f t="shared" si="0"/>
        <v>2240</v>
      </c>
      <c r="E34" s="7">
        <v>0.27</v>
      </c>
      <c r="F34" s="7">
        <v>0.34</v>
      </c>
      <c r="G34" s="7">
        <v>0.3</v>
      </c>
      <c r="H34" s="7">
        <v>0.096</v>
      </c>
      <c r="I34" s="16">
        <v>3</v>
      </c>
      <c r="J34" s="10">
        <f t="shared" si="9"/>
        <v>2419.2000000000003</v>
      </c>
      <c r="K34" s="10">
        <f t="shared" si="2"/>
        <v>3046.4</v>
      </c>
      <c r="L34" s="10">
        <f t="shared" si="3"/>
        <v>1827.84</v>
      </c>
      <c r="M34" s="18">
        <f t="shared" si="4"/>
        <v>4336.62208</v>
      </c>
      <c r="N34" s="10">
        <f t="shared" si="5"/>
        <v>604.8000000000001</v>
      </c>
      <c r="O34" s="10">
        <f t="shared" si="6"/>
        <v>761.6</v>
      </c>
      <c r="P34" s="10">
        <f t="shared" si="7"/>
        <v>456.96</v>
      </c>
      <c r="Q34" s="14">
        <f t="shared" si="8"/>
        <v>1084.15552</v>
      </c>
    </row>
    <row r="35" spans="1:17" s="1" customFormat="1" ht="12.75">
      <c r="A35" s="9" t="s">
        <v>139</v>
      </c>
      <c r="B35" s="1">
        <v>1120</v>
      </c>
      <c r="C35" s="4">
        <v>1</v>
      </c>
      <c r="D35" s="10">
        <f aca="true" t="shared" si="10" ref="D35:D66">B35*C35</f>
        <v>1120</v>
      </c>
      <c r="E35" s="7">
        <v>0.27</v>
      </c>
      <c r="F35" s="7">
        <v>0.34</v>
      </c>
      <c r="G35" s="7">
        <v>0.3</v>
      </c>
      <c r="H35" s="7">
        <v>0.096</v>
      </c>
      <c r="I35" s="16">
        <v>3</v>
      </c>
      <c r="J35" s="10">
        <f t="shared" si="9"/>
        <v>1209.6000000000001</v>
      </c>
      <c r="K35" s="10">
        <f aca="true" t="shared" si="11" ref="K35:K66">D35*F35*12/I35</f>
        <v>1523.2</v>
      </c>
      <c r="L35" s="10">
        <f aca="true" t="shared" si="12" ref="L35:L66">D35*(G35-H35)*12/I35</f>
        <v>913.92</v>
      </c>
      <c r="M35" s="18">
        <f aca="true" t="shared" si="13" ref="M35:M66">((J35*3870)+(K35*8840)+(L35*3870))/10000</f>
        <v>2168.31104</v>
      </c>
      <c r="N35" s="10">
        <f aca="true" t="shared" si="14" ref="N35:N66">D35*E35</f>
        <v>302.40000000000003</v>
      </c>
      <c r="O35" s="10">
        <f aca="true" t="shared" si="15" ref="O35:O66">D35*F35</f>
        <v>380.8</v>
      </c>
      <c r="P35" s="10">
        <f aca="true" t="shared" si="16" ref="P35:P66">D35*(G35-H35)</f>
        <v>228.48</v>
      </c>
      <c r="Q35" s="14">
        <f aca="true" t="shared" si="17" ref="Q35:Q66">((N35*3870)+(O35*8840)+(P35*3870))/10000</f>
        <v>542.07776</v>
      </c>
    </row>
    <row r="36" spans="1:17" s="1" customFormat="1" ht="12.75">
      <c r="A36" s="9" t="s">
        <v>140</v>
      </c>
      <c r="B36" s="1">
        <v>56000</v>
      </c>
      <c r="C36" s="4">
        <v>0.8</v>
      </c>
      <c r="D36" s="10">
        <f t="shared" si="10"/>
        <v>44800</v>
      </c>
      <c r="E36" s="7">
        <v>0.0093</v>
      </c>
      <c r="F36" s="7">
        <v>0.0024</v>
      </c>
      <c r="G36" s="7">
        <v>0.0958</v>
      </c>
      <c r="H36" s="7">
        <v>0.028</v>
      </c>
      <c r="I36" s="16">
        <v>4</v>
      </c>
      <c r="J36" s="10">
        <f t="shared" si="9"/>
        <v>1249.92</v>
      </c>
      <c r="K36" s="10">
        <f t="shared" si="11"/>
        <v>322.56</v>
      </c>
      <c r="L36" s="10">
        <f t="shared" si="12"/>
        <v>9112.32</v>
      </c>
      <c r="M36" s="18">
        <f t="shared" si="13"/>
        <v>4295.32992</v>
      </c>
      <c r="N36" s="10">
        <f t="shared" si="14"/>
        <v>416.64</v>
      </c>
      <c r="O36" s="10">
        <f t="shared" si="15"/>
        <v>107.52</v>
      </c>
      <c r="P36" s="10">
        <f t="shared" si="16"/>
        <v>3037.44</v>
      </c>
      <c r="Q36" s="14">
        <f t="shared" si="17"/>
        <v>1431.77664</v>
      </c>
    </row>
    <row r="37" spans="1:17" ht="12.75">
      <c r="A37" s="9" t="s">
        <v>141</v>
      </c>
      <c r="B37" s="1">
        <v>29642</v>
      </c>
      <c r="C37" s="4">
        <v>0.8</v>
      </c>
      <c r="D37" s="10">
        <f t="shared" si="10"/>
        <v>23713.600000000002</v>
      </c>
      <c r="E37" s="7">
        <v>0.0093</v>
      </c>
      <c r="F37" s="7">
        <v>0.0024</v>
      </c>
      <c r="G37" s="7">
        <v>0.0958</v>
      </c>
      <c r="H37" s="7">
        <v>0.028</v>
      </c>
      <c r="I37" s="16">
        <v>4</v>
      </c>
      <c r="J37" s="10">
        <f t="shared" si="9"/>
        <v>661.6094400000001</v>
      </c>
      <c r="K37" s="10">
        <f t="shared" si="11"/>
        <v>170.73792</v>
      </c>
      <c r="L37" s="10">
        <f t="shared" si="12"/>
        <v>4823.346240000001</v>
      </c>
      <c r="M37" s="18">
        <f t="shared" si="13"/>
        <v>2273.61016944</v>
      </c>
      <c r="N37" s="10">
        <f t="shared" si="14"/>
        <v>220.53648</v>
      </c>
      <c r="O37" s="10">
        <f t="shared" si="15"/>
        <v>56.91264</v>
      </c>
      <c r="P37" s="10">
        <f t="shared" si="16"/>
        <v>1607.7820800000002</v>
      </c>
      <c r="Q37" s="14">
        <f t="shared" si="17"/>
        <v>757.8700564800001</v>
      </c>
    </row>
    <row r="38" spans="1:17" s="1" customFormat="1" ht="12.75">
      <c r="A38" s="9" t="s">
        <v>142</v>
      </c>
      <c r="B38" s="1">
        <v>3100</v>
      </c>
      <c r="C38" s="4">
        <v>0.25</v>
      </c>
      <c r="D38" s="10">
        <f t="shared" si="10"/>
        <v>775</v>
      </c>
      <c r="E38" s="7">
        <v>0.1822</v>
      </c>
      <c r="F38" s="7">
        <v>0.4385</v>
      </c>
      <c r="G38" s="7">
        <v>0.3019</v>
      </c>
      <c r="H38" s="7">
        <v>0.033</v>
      </c>
      <c r="I38" s="16">
        <v>12</v>
      </c>
      <c r="J38" s="10">
        <f t="shared" si="9"/>
        <v>141.205</v>
      </c>
      <c r="K38" s="10">
        <f t="shared" si="11"/>
        <v>339.8375</v>
      </c>
      <c r="L38" s="10">
        <f t="shared" si="12"/>
        <v>208.3975</v>
      </c>
      <c r="M38" s="18">
        <f t="shared" si="13"/>
        <v>435.7125175</v>
      </c>
      <c r="N38" s="10">
        <f t="shared" si="14"/>
        <v>141.205</v>
      </c>
      <c r="O38" s="10">
        <f t="shared" si="15"/>
        <v>339.8375</v>
      </c>
      <c r="P38" s="10">
        <f t="shared" si="16"/>
        <v>208.3975</v>
      </c>
      <c r="Q38" s="14">
        <f t="shared" si="17"/>
        <v>435.7125175</v>
      </c>
    </row>
    <row r="39" spans="1:17" s="1" customFormat="1" ht="12.75">
      <c r="A39" s="9" t="s">
        <v>143</v>
      </c>
      <c r="B39" s="1">
        <v>799</v>
      </c>
      <c r="C39" s="4">
        <v>0.25</v>
      </c>
      <c r="D39" s="10">
        <f t="shared" si="10"/>
        <v>199.75</v>
      </c>
      <c r="E39" s="7">
        <v>0.1822</v>
      </c>
      <c r="F39" s="7">
        <v>0.4385</v>
      </c>
      <c r="G39" s="7">
        <v>0.3019</v>
      </c>
      <c r="H39" s="7">
        <v>0.033</v>
      </c>
      <c r="I39" s="16">
        <v>12</v>
      </c>
      <c r="J39" s="10">
        <f t="shared" si="9"/>
        <v>36.39445</v>
      </c>
      <c r="K39" s="10">
        <f t="shared" si="11"/>
        <v>87.590375</v>
      </c>
      <c r="L39" s="10">
        <f t="shared" si="12"/>
        <v>53.712775</v>
      </c>
      <c r="M39" s="18">
        <f t="shared" si="13"/>
        <v>112.30138757499999</v>
      </c>
      <c r="N39" s="10">
        <f t="shared" si="14"/>
        <v>36.39445</v>
      </c>
      <c r="O39" s="10">
        <f t="shared" si="15"/>
        <v>87.590375</v>
      </c>
      <c r="P39" s="10">
        <f t="shared" si="16"/>
        <v>53.71277500000001</v>
      </c>
      <c r="Q39" s="14">
        <f t="shared" si="17"/>
        <v>112.30138757499999</v>
      </c>
    </row>
    <row r="40" spans="1:17" s="1" customFormat="1" ht="12.75">
      <c r="A40" s="9" t="s">
        <v>145</v>
      </c>
      <c r="B40" s="1">
        <v>12359</v>
      </c>
      <c r="C40" s="4">
        <v>0.9</v>
      </c>
      <c r="D40" s="10">
        <f t="shared" si="10"/>
        <v>11123.1</v>
      </c>
      <c r="E40" s="7">
        <v>0.0136</v>
      </c>
      <c r="F40" s="7">
        <v>0.0028</v>
      </c>
      <c r="G40" s="7">
        <v>0.3806</v>
      </c>
      <c r="H40" s="7">
        <v>0.018</v>
      </c>
      <c r="I40" s="16">
        <v>14</v>
      </c>
      <c r="J40" s="10">
        <f t="shared" si="9"/>
        <v>129.6635657142857</v>
      </c>
      <c r="K40" s="10">
        <f t="shared" si="11"/>
        <v>26.69544</v>
      </c>
      <c r="L40" s="10">
        <f t="shared" si="12"/>
        <v>3457.05948</v>
      </c>
      <c r="M40" s="18">
        <f t="shared" si="13"/>
        <v>1411.6605876514286</v>
      </c>
      <c r="N40" s="10">
        <f t="shared" si="14"/>
        <v>151.27416</v>
      </c>
      <c r="O40" s="10">
        <f t="shared" si="15"/>
        <v>31.14468</v>
      </c>
      <c r="P40" s="10">
        <f t="shared" si="16"/>
        <v>4033.2360599999997</v>
      </c>
      <c r="Q40" s="14">
        <f t="shared" si="17"/>
        <v>1646.93735226</v>
      </c>
    </row>
    <row r="41" spans="1:17" s="1" customFormat="1" ht="12.75">
      <c r="A41" s="9" t="s">
        <v>144</v>
      </c>
      <c r="B41" s="1">
        <v>12359</v>
      </c>
      <c r="C41" s="4">
        <v>0.9</v>
      </c>
      <c r="D41" s="10">
        <f t="shared" si="10"/>
        <v>11123.1</v>
      </c>
      <c r="E41" s="7">
        <v>0.0136</v>
      </c>
      <c r="F41" s="7">
        <v>0.0028</v>
      </c>
      <c r="G41" s="7">
        <v>0.3806</v>
      </c>
      <c r="H41" s="7">
        <v>0.018</v>
      </c>
      <c r="I41" s="16">
        <v>8</v>
      </c>
      <c r="J41" s="10">
        <f t="shared" si="9"/>
        <v>226.91124</v>
      </c>
      <c r="K41" s="10">
        <f t="shared" si="11"/>
        <v>46.717020000000005</v>
      </c>
      <c r="L41" s="10">
        <f t="shared" si="12"/>
        <v>6049.85409</v>
      </c>
      <c r="M41" s="18">
        <f t="shared" si="13"/>
        <v>2470.40602839</v>
      </c>
      <c r="N41" s="10">
        <f t="shared" si="14"/>
        <v>151.27416</v>
      </c>
      <c r="O41" s="10">
        <f t="shared" si="15"/>
        <v>31.14468</v>
      </c>
      <c r="P41" s="10">
        <f t="shared" si="16"/>
        <v>4033.2360599999997</v>
      </c>
      <c r="Q41" s="14">
        <f t="shared" si="17"/>
        <v>1646.93735226</v>
      </c>
    </row>
    <row r="42" spans="1:17" s="1" customFormat="1" ht="12.75">
      <c r="A42" s="1" t="s">
        <v>32</v>
      </c>
      <c r="B42" s="1">
        <v>20812</v>
      </c>
      <c r="C42" s="4">
        <v>0.39</v>
      </c>
      <c r="D42" s="10">
        <f t="shared" si="10"/>
        <v>8116.68</v>
      </c>
      <c r="E42" s="7">
        <v>0.0192</v>
      </c>
      <c r="F42" s="7">
        <v>0.0028</v>
      </c>
      <c r="G42" s="7">
        <v>0.0497</v>
      </c>
      <c r="H42" s="7">
        <v>0.02</v>
      </c>
      <c r="I42" s="16">
        <v>3</v>
      </c>
      <c r="J42" s="10">
        <f t="shared" si="9"/>
        <v>623.3610239999999</v>
      </c>
      <c r="K42" s="10">
        <f t="shared" si="11"/>
        <v>90.906816</v>
      </c>
      <c r="L42" s="10">
        <f t="shared" si="12"/>
        <v>964.2615840000002</v>
      </c>
      <c r="M42" s="18">
        <f t="shared" si="13"/>
        <v>694.77157464</v>
      </c>
      <c r="N42" s="10">
        <f t="shared" si="14"/>
        <v>155.84025599999998</v>
      </c>
      <c r="O42" s="10">
        <f t="shared" si="15"/>
        <v>22.726704</v>
      </c>
      <c r="P42" s="10">
        <f t="shared" si="16"/>
        <v>241.06539600000002</v>
      </c>
      <c r="Q42" s="14">
        <f t="shared" si="17"/>
        <v>173.69289366</v>
      </c>
    </row>
    <row r="43" spans="1:17" s="1" customFormat="1" ht="12.75">
      <c r="A43" s="1" t="s">
        <v>33</v>
      </c>
      <c r="B43" s="1">
        <v>20812</v>
      </c>
      <c r="C43" s="4">
        <v>1</v>
      </c>
      <c r="D43" s="10">
        <f t="shared" si="10"/>
        <v>20812</v>
      </c>
      <c r="E43" s="7">
        <v>0.0192</v>
      </c>
      <c r="F43" s="7">
        <v>0.0028</v>
      </c>
      <c r="G43" s="7">
        <v>0.0497</v>
      </c>
      <c r="H43" s="7">
        <v>0.02</v>
      </c>
      <c r="I43" s="16">
        <v>3</v>
      </c>
      <c r="J43" s="10">
        <f t="shared" si="9"/>
        <v>1598.3616</v>
      </c>
      <c r="K43" s="10">
        <f t="shared" si="11"/>
        <v>233.09440000000004</v>
      </c>
      <c r="L43" s="10">
        <f t="shared" si="12"/>
        <v>2472.4656</v>
      </c>
      <c r="M43" s="18">
        <f t="shared" si="13"/>
        <v>1781.4655759999998</v>
      </c>
      <c r="N43" s="10">
        <f t="shared" si="14"/>
        <v>399.5904</v>
      </c>
      <c r="O43" s="10">
        <f t="shared" si="15"/>
        <v>58.2736</v>
      </c>
      <c r="P43" s="10">
        <f t="shared" si="16"/>
        <v>618.1164</v>
      </c>
      <c r="Q43" s="14">
        <f t="shared" si="17"/>
        <v>445.36639399999996</v>
      </c>
    </row>
    <row r="44" spans="1:17" s="1" customFormat="1" ht="12.75">
      <c r="A44" s="1" t="s">
        <v>34</v>
      </c>
      <c r="B44" s="1">
        <v>3673</v>
      </c>
      <c r="C44" s="4">
        <v>0.74</v>
      </c>
      <c r="D44" s="10">
        <f t="shared" si="10"/>
        <v>2718.02</v>
      </c>
      <c r="E44" s="7">
        <v>0.0242</v>
      </c>
      <c r="F44" s="7">
        <v>0.0226</v>
      </c>
      <c r="G44" s="7">
        <v>0.4554</v>
      </c>
      <c r="H44" s="7">
        <v>0.081</v>
      </c>
      <c r="I44" s="16">
        <v>12</v>
      </c>
      <c r="J44" s="10">
        <f t="shared" si="9"/>
        <v>65.776084</v>
      </c>
      <c r="K44" s="10">
        <f t="shared" si="11"/>
        <v>61.42725199999999</v>
      </c>
      <c r="L44" s="10">
        <f t="shared" si="12"/>
        <v>1017.626688</v>
      </c>
      <c r="M44" s="18">
        <f t="shared" si="13"/>
        <v>473.5785635319999</v>
      </c>
      <c r="N44" s="10">
        <f t="shared" si="14"/>
        <v>65.776084</v>
      </c>
      <c r="O44" s="10">
        <f t="shared" si="15"/>
        <v>61.427251999999996</v>
      </c>
      <c r="P44" s="10">
        <f t="shared" si="16"/>
        <v>1017.6266880000001</v>
      </c>
      <c r="Q44" s="14">
        <f t="shared" si="17"/>
        <v>473.57856353200003</v>
      </c>
    </row>
    <row r="45" spans="1:17" s="1" customFormat="1" ht="12.75">
      <c r="A45" s="9" t="s">
        <v>146</v>
      </c>
      <c r="B45" s="1">
        <v>2500</v>
      </c>
      <c r="C45" s="4">
        <v>0.9</v>
      </c>
      <c r="D45" s="10">
        <f t="shared" si="10"/>
        <v>2250</v>
      </c>
      <c r="E45" s="7">
        <v>0.1654</v>
      </c>
      <c r="F45" s="7">
        <v>0.3074</v>
      </c>
      <c r="G45" s="7">
        <v>0.4212</v>
      </c>
      <c r="H45" s="7">
        <v>0.344</v>
      </c>
      <c r="I45" s="16">
        <v>4</v>
      </c>
      <c r="J45" s="10">
        <f t="shared" si="9"/>
        <v>1116.4499999999998</v>
      </c>
      <c r="K45" s="10">
        <f t="shared" si="11"/>
        <v>2074.95</v>
      </c>
      <c r="L45" s="10">
        <f t="shared" si="12"/>
        <v>521.1000000000004</v>
      </c>
      <c r="M45" s="18">
        <f t="shared" si="13"/>
        <v>2467.98765</v>
      </c>
      <c r="N45" s="10">
        <f t="shared" si="14"/>
        <v>372.15</v>
      </c>
      <c r="O45" s="10">
        <f t="shared" si="15"/>
        <v>691.65</v>
      </c>
      <c r="P45" s="10">
        <f t="shared" si="16"/>
        <v>173.7000000000001</v>
      </c>
      <c r="Q45" s="14">
        <f t="shared" si="17"/>
        <v>822.66255</v>
      </c>
    </row>
    <row r="46" spans="1:17" s="1" customFormat="1" ht="12.75">
      <c r="A46" s="9" t="s">
        <v>147</v>
      </c>
      <c r="B46" s="1">
        <v>1260</v>
      </c>
      <c r="C46" s="4">
        <v>0.9</v>
      </c>
      <c r="D46" s="10">
        <f t="shared" si="10"/>
        <v>1134</v>
      </c>
      <c r="E46" s="7">
        <v>0.1654</v>
      </c>
      <c r="F46" s="7">
        <v>0.3074</v>
      </c>
      <c r="G46" s="7">
        <v>0.4212</v>
      </c>
      <c r="H46" s="7">
        <v>0.344</v>
      </c>
      <c r="I46" s="16">
        <v>4</v>
      </c>
      <c r="J46" s="10">
        <f aca="true" t="shared" si="18" ref="J46:J77">D46*E46*12/I46</f>
        <v>562.6908</v>
      </c>
      <c r="K46" s="10">
        <f t="shared" si="11"/>
        <v>1045.7748000000001</v>
      </c>
      <c r="L46" s="10">
        <f t="shared" si="12"/>
        <v>262.63440000000014</v>
      </c>
      <c r="M46" s="18">
        <f t="shared" si="13"/>
        <v>1243.8657756</v>
      </c>
      <c r="N46" s="10">
        <f t="shared" si="14"/>
        <v>187.56359999999998</v>
      </c>
      <c r="O46" s="10">
        <f t="shared" si="15"/>
        <v>348.5916</v>
      </c>
      <c r="P46" s="10">
        <f t="shared" si="16"/>
        <v>87.54480000000005</v>
      </c>
      <c r="Q46" s="14">
        <f t="shared" si="17"/>
        <v>414.6219252</v>
      </c>
    </row>
    <row r="47" spans="1:17" s="1" customFormat="1" ht="12.75">
      <c r="A47" s="1" t="s">
        <v>35</v>
      </c>
      <c r="B47" s="1">
        <v>1724</v>
      </c>
      <c r="C47" s="4">
        <v>1</v>
      </c>
      <c r="D47" s="10">
        <f t="shared" si="10"/>
        <v>1724</v>
      </c>
      <c r="E47" s="7">
        <v>0.193</v>
      </c>
      <c r="F47" s="7">
        <v>0.0604</v>
      </c>
      <c r="G47" s="7">
        <v>0.6065</v>
      </c>
      <c r="H47" s="7">
        <v>0.174</v>
      </c>
      <c r="I47" s="16">
        <v>4</v>
      </c>
      <c r="J47" s="10">
        <f t="shared" si="18"/>
        <v>998.1960000000001</v>
      </c>
      <c r="K47" s="10">
        <f t="shared" si="11"/>
        <v>312.38880000000006</v>
      </c>
      <c r="L47" s="10">
        <f t="shared" si="12"/>
        <v>2236.8900000000003</v>
      </c>
      <c r="M47" s="18">
        <f t="shared" si="13"/>
        <v>1528.1299812000002</v>
      </c>
      <c r="N47" s="10">
        <f t="shared" si="14"/>
        <v>332.732</v>
      </c>
      <c r="O47" s="10">
        <f t="shared" si="15"/>
        <v>104.12960000000001</v>
      </c>
      <c r="P47" s="10">
        <f t="shared" si="16"/>
        <v>745.6300000000001</v>
      </c>
      <c r="Q47" s="14">
        <f t="shared" si="17"/>
        <v>509.37666040000005</v>
      </c>
    </row>
    <row r="48" spans="1:17" s="1" customFormat="1" ht="12.75">
      <c r="A48" s="9" t="s">
        <v>148</v>
      </c>
      <c r="B48" s="1">
        <v>14000</v>
      </c>
      <c r="C48" s="4">
        <v>0.8</v>
      </c>
      <c r="D48" s="10">
        <f t="shared" si="10"/>
        <v>11200</v>
      </c>
      <c r="E48" s="7">
        <v>0.05</v>
      </c>
      <c r="F48" s="7">
        <v>0.3</v>
      </c>
      <c r="G48" s="7">
        <v>0.47</v>
      </c>
      <c r="H48" s="7">
        <v>0.043</v>
      </c>
      <c r="I48" s="16">
        <v>4</v>
      </c>
      <c r="J48" s="10">
        <f t="shared" si="18"/>
        <v>1680</v>
      </c>
      <c r="K48" s="10">
        <f t="shared" si="11"/>
        <v>10080</v>
      </c>
      <c r="L48" s="10">
        <f t="shared" si="12"/>
        <v>14347.199999999999</v>
      </c>
      <c r="M48" s="18">
        <f t="shared" si="13"/>
        <v>15113.2464</v>
      </c>
      <c r="N48" s="10">
        <f t="shared" si="14"/>
        <v>560</v>
      </c>
      <c r="O48" s="10">
        <f t="shared" si="15"/>
        <v>3360</v>
      </c>
      <c r="P48" s="10">
        <f t="shared" si="16"/>
        <v>4782.4</v>
      </c>
      <c r="Q48" s="14">
        <f t="shared" si="17"/>
        <v>5037.7488</v>
      </c>
    </row>
    <row r="49" spans="1:17" s="1" customFormat="1" ht="12.75">
      <c r="A49" s="9" t="s">
        <v>149</v>
      </c>
      <c r="B49" s="1">
        <v>8000</v>
      </c>
      <c r="C49" s="4">
        <v>0.8</v>
      </c>
      <c r="D49" s="10">
        <f t="shared" si="10"/>
        <v>6400</v>
      </c>
      <c r="E49" s="7">
        <v>0.05</v>
      </c>
      <c r="F49" s="7">
        <v>0.3</v>
      </c>
      <c r="G49" s="7">
        <v>0.47</v>
      </c>
      <c r="H49" s="7">
        <v>0.043</v>
      </c>
      <c r="I49" s="16">
        <v>4</v>
      </c>
      <c r="J49" s="10">
        <f t="shared" si="18"/>
        <v>960</v>
      </c>
      <c r="K49" s="10">
        <f t="shared" si="11"/>
        <v>5760</v>
      </c>
      <c r="L49" s="10">
        <f t="shared" si="12"/>
        <v>8198.4</v>
      </c>
      <c r="M49" s="18">
        <f t="shared" si="13"/>
        <v>8636.1408</v>
      </c>
      <c r="N49" s="10">
        <f t="shared" si="14"/>
        <v>320</v>
      </c>
      <c r="O49" s="10">
        <f t="shared" si="15"/>
        <v>1920</v>
      </c>
      <c r="P49" s="10">
        <f t="shared" si="16"/>
        <v>2732.7999999999997</v>
      </c>
      <c r="Q49" s="14">
        <f t="shared" si="17"/>
        <v>2878.7136</v>
      </c>
    </row>
    <row r="50" spans="1:17" s="1" customFormat="1" ht="12.75">
      <c r="A50" s="9" t="s">
        <v>198</v>
      </c>
      <c r="B50" s="1">
        <v>11000</v>
      </c>
      <c r="C50" s="4">
        <v>0.8</v>
      </c>
      <c r="D50" s="10">
        <f t="shared" si="10"/>
        <v>8800</v>
      </c>
      <c r="E50" s="7">
        <v>0.05</v>
      </c>
      <c r="F50" s="7">
        <v>0.3</v>
      </c>
      <c r="G50" s="7">
        <v>0.47</v>
      </c>
      <c r="H50" s="7">
        <v>0.043</v>
      </c>
      <c r="I50" s="16">
        <v>4</v>
      </c>
      <c r="J50" s="10">
        <f t="shared" si="18"/>
        <v>1320</v>
      </c>
      <c r="K50" s="10">
        <f t="shared" si="11"/>
        <v>7920</v>
      </c>
      <c r="L50" s="10">
        <f t="shared" si="12"/>
        <v>11272.8</v>
      </c>
      <c r="M50" s="18">
        <f t="shared" si="13"/>
        <v>11874.6936</v>
      </c>
      <c r="N50" s="10">
        <f t="shared" si="14"/>
        <v>440</v>
      </c>
      <c r="O50" s="10">
        <f t="shared" si="15"/>
        <v>2640</v>
      </c>
      <c r="P50" s="10">
        <f t="shared" si="16"/>
        <v>3757.6</v>
      </c>
      <c r="Q50" s="14">
        <f t="shared" si="17"/>
        <v>3958.2312</v>
      </c>
    </row>
    <row r="51" spans="1:17" s="1" customFormat="1" ht="12.75">
      <c r="A51" s="9" t="s">
        <v>150</v>
      </c>
      <c r="B51" s="1">
        <v>12000</v>
      </c>
      <c r="C51" s="4">
        <v>0.3</v>
      </c>
      <c r="D51" s="10">
        <f t="shared" si="10"/>
        <v>3600</v>
      </c>
      <c r="E51" s="7">
        <v>0.0333</v>
      </c>
      <c r="F51" s="7">
        <v>0.3349</v>
      </c>
      <c r="G51" s="7">
        <v>0.1523</v>
      </c>
      <c r="H51" s="7">
        <v>0.09</v>
      </c>
      <c r="I51" s="16">
        <v>12</v>
      </c>
      <c r="J51" s="10">
        <f t="shared" si="18"/>
        <v>119.88000000000001</v>
      </c>
      <c r="K51" s="10">
        <f t="shared" si="11"/>
        <v>1205.6399999999999</v>
      </c>
      <c r="L51" s="10">
        <f t="shared" si="12"/>
        <v>224.27999999999997</v>
      </c>
      <c r="M51" s="18">
        <f t="shared" si="13"/>
        <v>1198.9756799999998</v>
      </c>
      <c r="N51" s="10">
        <f t="shared" si="14"/>
        <v>119.88000000000001</v>
      </c>
      <c r="O51" s="10">
        <f t="shared" si="15"/>
        <v>1205.6399999999999</v>
      </c>
      <c r="P51" s="10">
        <f t="shared" si="16"/>
        <v>224.27999999999997</v>
      </c>
      <c r="Q51" s="14">
        <f t="shared" si="17"/>
        <v>1198.9756799999998</v>
      </c>
    </row>
    <row r="52" spans="1:17" s="1" customFormat="1" ht="12.75">
      <c r="A52" s="9" t="s">
        <v>151</v>
      </c>
      <c r="B52" s="1">
        <v>5201</v>
      </c>
      <c r="C52" s="4">
        <v>0.3</v>
      </c>
      <c r="D52" s="10">
        <f t="shared" si="10"/>
        <v>1560.3</v>
      </c>
      <c r="E52" s="7">
        <v>0.0333</v>
      </c>
      <c r="F52" s="7">
        <v>0.3349</v>
      </c>
      <c r="G52" s="7">
        <v>0.1523</v>
      </c>
      <c r="H52" s="7">
        <v>0.09</v>
      </c>
      <c r="I52" s="16">
        <v>12</v>
      </c>
      <c r="J52" s="10">
        <f t="shared" si="18"/>
        <v>51.95799</v>
      </c>
      <c r="K52" s="10">
        <f t="shared" si="11"/>
        <v>522.5444699999999</v>
      </c>
      <c r="L52" s="10">
        <f t="shared" si="12"/>
        <v>97.20669</v>
      </c>
      <c r="M52" s="18">
        <f t="shared" si="13"/>
        <v>519.6560426399999</v>
      </c>
      <c r="N52" s="10">
        <f t="shared" si="14"/>
        <v>51.95799</v>
      </c>
      <c r="O52" s="10">
        <f t="shared" si="15"/>
        <v>522.5444699999999</v>
      </c>
      <c r="P52" s="10">
        <f t="shared" si="16"/>
        <v>97.20669</v>
      </c>
      <c r="Q52" s="14">
        <f t="shared" si="17"/>
        <v>519.6560426399999</v>
      </c>
    </row>
    <row r="53" spans="1:17" s="1" customFormat="1" ht="12.75">
      <c r="A53" s="9" t="s">
        <v>152</v>
      </c>
      <c r="B53" s="1">
        <v>12000</v>
      </c>
      <c r="C53" s="4">
        <v>0.1</v>
      </c>
      <c r="D53" s="10">
        <f t="shared" si="10"/>
        <v>1200</v>
      </c>
      <c r="E53" s="7">
        <v>0</v>
      </c>
      <c r="F53" s="7">
        <v>1</v>
      </c>
      <c r="G53" s="7">
        <v>0</v>
      </c>
      <c r="H53" s="7">
        <v>0</v>
      </c>
      <c r="I53" s="16">
        <v>12</v>
      </c>
      <c r="J53" s="10">
        <f t="shared" si="18"/>
        <v>0</v>
      </c>
      <c r="K53" s="10">
        <f t="shared" si="11"/>
        <v>1200</v>
      </c>
      <c r="L53" s="10">
        <f t="shared" si="12"/>
        <v>0</v>
      </c>
      <c r="M53" s="18">
        <f t="shared" si="13"/>
        <v>1060.8</v>
      </c>
      <c r="N53" s="10">
        <f t="shared" si="14"/>
        <v>0</v>
      </c>
      <c r="O53" s="10">
        <f t="shared" si="15"/>
        <v>1200</v>
      </c>
      <c r="P53" s="10">
        <f t="shared" si="16"/>
        <v>0</v>
      </c>
      <c r="Q53" s="14">
        <f t="shared" si="17"/>
        <v>1060.8</v>
      </c>
    </row>
    <row r="54" spans="1:17" s="1" customFormat="1" ht="12.75">
      <c r="A54" s="9" t="s">
        <v>153</v>
      </c>
      <c r="B54" s="1">
        <v>5201</v>
      </c>
      <c r="C54" s="4">
        <v>0.1</v>
      </c>
      <c r="D54" s="10">
        <f t="shared" si="10"/>
        <v>520.1</v>
      </c>
      <c r="E54" s="7">
        <v>0</v>
      </c>
      <c r="F54" s="7">
        <v>1</v>
      </c>
      <c r="G54" s="7">
        <v>0</v>
      </c>
      <c r="H54" s="7">
        <v>0</v>
      </c>
      <c r="I54" s="16">
        <v>12</v>
      </c>
      <c r="J54" s="10">
        <f t="shared" si="18"/>
        <v>0</v>
      </c>
      <c r="K54" s="10">
        <f t="shared" si="11"/>
        <v>520.1</v>
      </c>
      <c r="L54" s="10">
        <f t="shared" si="12"/>
        <v>0</v>
      </c>
      <c r="M54" s="18">
        <f t="shared" si="13"/>
        <v>459.7684</v>
      </c>
      <c r="N54" s="10">
        <f t="shared" si="14"/>
        <v>0</v>
      </c>
      <c r="O54" s="10">
        <f t="shared" si="15"/>
        <v>520.1</v>
      </c>
      <c r="P54" s="10">
        <f t="shared" si="16"/>
        <v>0</v>
      </c>
      <c r="Q54" s="14">
        <f t="shared" si="17"/>
        <v>459.7684</v>
      </c>
    </row>
    <row r="55" spans="1:17" s="1" customFormat="1" ht="12.75">
      <c r="A55" s="9" t="s">
        <v>154</v>
      </c>
      <c r="B55" s="1">
        <v>14500</v>
      </c>
      <c r="C55" s="4">
        <v>1</v>
      </c>
      <c r="D55" s="10">
        <f t="shared" si="10"/>
        <v>14500</v>
      </c>
      <c r="E55" s="7">
        <v>0.0245</v>
      </c>
      <c r="F55" s="7">
        <v>0.0042</v>
      </c>
      <c r="G55" s="7">
        <v>0.0569</v>
      </c>
      <c r="H55" s="7">
        <v>0.036</v>
      </c>
      <c r="I55" s="16">
        <v>4</v>
      </c>
      <c r="J55" s="10">
        <f t="shared" si="18"/>
        <v>1065.75</v>
      </c>
      <c r="K55" s="10">
        <f t="shared" si="11"/>
        <v>182.7</v>
      </c>
      <c r="L55" s="10">
        <f t="shared" si="12"/>
        <v>909.1500000000001</v>
      </c>
      <c r="M55" s="18">
        <f t="shared" si="13"/>
        <v>925.7931</v>
      </c>
      <c r="N55" s="10">
        <f t="shared" si="14"/>
        <v>355.25</v>
      </c>
      <c r="O55" s="10">
        <f t="shared" si="15"/>
        <v>60.9</v>
      </c>
      <c r="P55" s="10">
        <f t="shared" si="16"/>
        <v>303.05</v>
      </c>
      <c r="Q55" s="14">
        <f t="shared" si="17"/>
        <v>308.5977</v>
      </c>
    </row>
    <row r="56" spans="1:17" s="1" customFormat="1" ht="12.75">
      <c r="A56" s="9" t="s">
        <v>155</v>
      </c>
      <c r="B56" s="1">
        <v>9000</v>
      </c>
      <c r="C56" s="4">
        <v>1</v>
      </c>
      <c r="D56" s="10">
        <f t="shared" si="10"/>
        <v>9000</v>
      </c>
      <c r="E56" s="7">
        <v>0.0245</v>
      </c>
      <c r="F56" s="7">
        <v>0.0042</v>
      </c>
      <c r="G56" s="7">
        <v>0.0569</v>
      </c>
      <c r="H56" s="7">
        <v>0.036</v>
      </c>
      <c r="I56" s="16">
        <v>3</v>
      </c>
      <c r="J56" s="10">
        <f t="shared" si="18"/>
        <v>882</v>
      </c>
      <c r="K56" s="10">
        <f t="shared" si="11"/>
        <v>151.2</v>
      </c>
      <c r="L56" s="10">
        <f t="shared" si="12"/>
        <v>752.4000000000001</v>
      </c>
      <c r="M56" s="18">
        <f t="shared" si="13"/>
        <v>766.1736</v>
      </c>
      <c r="N56" s="10">
        <f t="shared" si="14"/>
        <v>220.5</v>
      </c>
      <c r="O56" s="10">
        <f t="shared" si="15"/>
        <v>37.8</v>
      </c>
      <c r="P56" s="10">
        <f t="shared" si="16"/>
        <v>188.10000000000002</v>
      </c>
      <c r="Q56" s="14">
        <f t="shared" si="17"/>
        <v>191.5434</v>
      </c>
    </row>
    <row r="57" spans="1:17" s="1" customFormat="1" ht="12.75">
      <c r="A57" s="1" t="s">
        <v>36</v>
      </c>
      <c r="B57" s="1">
        <v>400</v>
      </c>
      <c r="C57" s="4">
        <v>1</v>
      </c>
      <c r="D57" s="10">
        <f t="shared" si="10"/>
        <v>400</v>
      </c>
      <c r="E57" s="7">
        <v>0</v>
      </c>
      <c r="F57" s="7">
        <v>1</v>
      </c>
      <c r="G57" s="7">
        <v>0</v>
      </c>
      <c r="H57" s="7">
        <v>0</v>
      </c>
      <c r="I57" s="16">
        <v>6</v>
      </c>
      <c r="J57" s="10">
        <f t="shared" si="18"/>
        <v>0</v>
      </c>
      <c r="K57" s="10">
        <f t="shared" si="11"/>
        <v>800</v>
      </c>
      <c r="L57" s="10">
        <f t="shared" si="12"/>
        <v>0</v>
      </c>
      <c r="M57" s="18">
        <f t="shared" si="13"/>
        <v>707.2</v>
      </c>
      <c r="N57" s="10">
        <f t="shared" si="14"/>
        <v>0</v>
      </c>
      <c r="O57" s="10">
        <f t="shared" si="15"/>
        <v>400</v>
      </c>
      <c r="P57" s="10">
        <f t="shared" si="16"/>
        <v>0</v>
      </c>
      <c r="Q57" s="14">
        <f t="shared" si="17"/>
        <v>353.6</v>
      </c>
    </row>
    <row r="58" spans="1:17" s="1" customFormat="1" ht="12.75">
      <c r="A58" s="1" t="s">
        <v>37</v>
      </c>
      <c r="B58" s="1">
        <v>2000</v>
      </c>
      <c r="C58" s="4">
        <v>1</v>
      </c>
      <c r="D58" s="10">
        <f t="shared" si="10"/>
        <v>2000</v>
      </c>
      <c r="E58" s="7">
        <v>0.2352</v>
      </c>
      <c r="F58" s="7">
        <v>0.0126</v>
      </c>
      <c r="G58" s="7">
        <v>0.6003</v>
      </c>
      <c r="H58" s="7">
        <v>0.106</v>
      </c>
      <c r="I58" s="16">
        <v>3</v>
      </c>
      <c r="J58" s="10">
        <f t="shared" si="18"/>
        <v>1881.5999999999997</v>
      </c>
      <c r="K58" s="10">
        <f t="shared" si="11"/>
        <v>100.8</v>
      </c>
      <c r="L58" s="10">
        <f t="shared" si="12"/>
        <v>3954.3999999999996</v>
      </c>
      <c r="M58" s="18">
        <f t="shared" si="13"/>
        <v>2347.6391999999996</v>
      </c>
      <c r="N58" s="10">
        <f t="shared" si="14"/>
        <v>470.4</v>
      </c>
      <c r="O58" s="10">
        <f t="shared" si="15"/>
        <v>25.2</v>
      </c>
      <c r="P58" s="10">
        <f t="shared" si="16"/>
        <v>988.5999999999999</v>
      </c>
      <c r="Q58" s="14">
        <f t="shared" si="17"/>
        <v>586.9098</v>
      </c>
    </row>
    <row r="59" spans="1:17" s="1" customFormat="1" ht="12.75">
      <c r="A59" s="1" t="s">
        <v>126</v>
      </c>
      <c r="B59" s="1">
        <v>15819</v>
      </c>
      <c r="C59" s="4">
        <v>0.97</v>
      </c>
      <c r="D59" s="10">
        <f t="shared" si="10"/>
        <v>15344.43</v>
      </c>
      <c r="E59" s="7">
        <v>0.0065</v>
      </c>
      <c r="F59" s="7">
        <v>0.0011</v>
      </c>
      <c r="G59" s="7">
        <v>0.0363</v>
      </c>
      <c r="H59" s="7">
        <v>0.005</v>
      </c>
      <c r="I59" s="16">
        <v>2.5</v>
      </c>
      <c r="J59" s="10">
        <f t="shared" si="18"/>
        <v>478.746216</v>
      </c>
      <c r="K59" s="10">
        <f t="shared" si="11"/>
        <v>81.01859040000002</v>
      </c>
      <c r="L59" s="10">
        <f t="shared" si="12"/>
        <v>2305.3471632</v>
      </c>
      <c r="M59" s="18">
        <f t="shared" si="13"/>
        <v>1149.0645716640001</v>
      </c>
      <c r="N59" s="10">
        <f t="shared" si="14"/>
        <v>99.738795</v>
      </c>
      <c r="O59" s="10">
        <f t="shared" si="15"/>
        <v>16.878873000000002</v>
      </c>
      <c r="P59" s="10">
        <f t="shared" si="16"/>
        <v>480.280659</v>
      </c>
      <c r="Q59" s="14">
        <f t="shared" si="17"/>
        <v>239.38845243000003</v>
      </c>
    </row>
    <row r="60" spans="1:17" s="1" customFormat="1" ht="12.75">
      <c r="A60" s="1" t="s">
        <v>191</v>
      </c>
      <c r="B60" s="1">
        <v>100000</v>
      </c>
      <c r="C60" s="4">
        <v>0.79</v>
      </c>
      <c r="D60" s="10">
        <f t="shared" si="10"/>
        <v>79000</v>
      </c>
      <c r="E60" s="7">
        <v>0.006</v>
      </c>
      <c r="F60" s="7">
        <v>0.001</v>
      </c>
      <c r="G60" s="7">
        <v>0.041</v>
      </c>
      <c r="H60" s="7">
        <v>0.016</v>
      </c>
      <c r="I60" s="16">
        <v>3.5</v>
      </c>
      <c r="J60" s="10">
        <f t="shared" si="18"/>
        <v>1625.142857142857</v>
      </c>
      <c r="K60" s="10">
        <f t="shared" si="11"/>
        <v>270.85714285714283</v>
      </c>
      <c r="L60" s="10">
        <f t="shared" si="12"/>
        <v>6771.428571428572</v>
      </c>
      <c r="M60" s="18">
        <f t="shared" si="13"/>
        <v>3488.910857142857</v>
      </c>
      <c r="N60" s="10">
        <f t="shared" si="14"/>
        <v>474</v>
      </c>
      <c r="O60" s="10">
        <f t="shared" si="15"/>
        <v>79</v>
      </c>
      <c r="P60" s="10">
        <f t="shared" si="16"/>
        <v>1975</v>
      </c>
      <c r="Q60" s="14">
        <f t="shared" si="17"/>
        <v>1017.599</v>
      </c>
    </row>
    <row r="61" spans="1:17" s="1" customFormat="1" ht="12.75">
      <c r="A61" s="1" t="s">
        <v>192</v>
      </c>
      <c r="B61" s="1">
        <v>139000</v>
      </c>
      <c r="C61" s="4">
        <v>1</v>
      </c>
      <c r="D61" s="10">
        <f t="shared" si="10"/>
        <v>139000</v>
      </c>
      <c r="E61" s="7">
        <v>0.006</v>
      </c>
      <c r="F61" s="7">
        <v>0.001</v>
      </c>
      <c r="G61" s="7">
        <v>0.041</v>
      </c>
      <c r="H61" s="7">
        <v>0.016</v>
      </c>
      <c r="I61" s="16">
        <v>3</v>
      </c>
      <c r="J61" s="10">
        <f t="shared" si="18"/>
        <v>3336</v>
      </c>
      <c r="K61" s="10">
        <f t="shared" si="11"/>
        <v>556</v>
      </c>
      <c r="L61" s="10">
        <f t="shared" si="12"/>
        <v>13900</v>
      </c>
      <c r="M61" s="18">
        <f t="shared" si="13"/>
        <v>7161.836</v>
      </c>
      <c r="N61" s="10">
        <f t="shared" si="14"/>
        <v>834</v>
      </c>
      <c r="O61" s="10">
        <f t="shared" si="15"/>
        <v>139</v>
      </c>
      <c r="P61" s="10">
        <f t="shared" si="16"/>
        <v>3475</v>
      </c>
      <c r="Q61" s="14">
        <f t="shared" si="17"/>
        <v>1790.459</v>
      </c>
    </row>
    <row r="62" spans="1:17" s="1" customFormat="1" ht="12.75">
      <c r="A62" s="9" t="s">
        <v>189</v>
      </c>
      <c r="B62" s="1">
        <v>30000</v>
      </c>
      <c r="C62" s="4">
        <v>1</v>
      </c>
      <c r="D62" s="10">
        <f t="shared" si="10"/>
        <v>30000</v>
      </c>
      <c r="E62" s="7">
        <v>0.35</v>
      </c>
      <c r="F62" s="7">
        <v>0.05</v>
      </c>
      <c r="G62" s="7">
        <v>0.34</v>
      </c>
      <c r="H62" s="7">
        <v>0.1095</v>
      </c>
      <c r="I62" s="16">
        <v>12</v>
      </c>
      <c r="J62" s="10">
        <f t="shared" si="18"/>
        <v>10500</v>
      </c>
      <c r="K62" s="10">
        <f t="shared" si="11"/>
        <v>1500</v>
      </c>
      <c r="L62" s="10">
        <f t="shared" si="12"/>
        <v>6915.000000000001</v>
      </c>
      <c r="M62" s="18">
        <f t="shared" si="13"/>
        <v>8065.605</v>
      </c>
      <c r="N62" s="10">
        <f t="shared" si="14"/>
        <v>10500</v>
      </c>
      <c r="O62" s="10">
        <f t="shared" si="15"/>
        <v>1500</v>
      </c>
      <c r="P62" s="10">
        <f t="shared" si="16"/>
        <v>6915.000000000001</v>
      </c>
      <c r="Q62" s="14">
        <f t="shared" si="17"/>
        <v>8065.605</v>
      </c>
    </row>
    <row r="63" spans="1:17" s="1" customFormat="1" ht="12.75">
      <c r="A63" s="9" t="s">
        <v>190</v>
      </c>
      <c r="B63" s="1">
        <v>10000</v>
      </c>
      <c r="C63" s="4">
        <v>1</v>
      </c>
      <c r="D63" s="10">
        <f t="shared" si="10"/>
        <v>10000</v>
      </c>
      <c r="E63" s="7">
        <v>0.35</v>
      </c>
      <c r="F63" s="7">
        <v>0.05</v>
      </c>
      <c r="G63" s="7">
        <v>0.34</v>
      </c>
      <c r="H63" s="7">
        <v>0.1095</v>
      </c>
      <c r="I63" s="16">
        <v>12</v>
      </c>
      <c r="J63" s="10">
        <f t="shared" si="18"/>
        <v>3500</v>
      </c>
      <c r="K63" s="10">
        <f t="shared" si="11"/>
        <v>500</v>
      </c>
      <c r="L63" s="10">
        <f t="shared" si="12"/>
        <v>2305.0000000000005</v>
      </c>
      <c r="M63" s="18">
        <f t="shared" si="13"/>
        <v>2688.535</v>
      </c>
      <c r="N63" s="10">
        <f t="shared" si="14"/>
        <v>3500</v>
      </c>
      <c r="O63" s="10">
        <f t="shared" si="15"/>
        <v>500</v>
      </c>
      <c r="P63" s="10">
        <f t="shared" si="16"/>
        <v>2305.0000000000005</v>
      </c>
      <c r="Q63" s="14">
        <f t="shared" si="17"/>
        <v>2688.535</v>
      </c>
    </row>
    <row r="64" spans="1:17" s="1" customFormat="1" ht="12.75">
      <c r="A64" s="9" t="s">
        <v>123</v>
      </c>
      <c r="B64" s="1">
        <v>37000</v>
      </c>
      <c r="C64" s="4">
        <v>0.81</v>
      </c>
      <c r="D64" s="10">
        <f t="shared" si="10"/>
        <v>29970.000000000004</v>
      </c>
      <c r="E64" s="7">
        <v>0.0101</v>
      </c>
      <c r="F64" s="7">
        <v>0.0019</v>
      </c>
      <c r="G64" s="7">
        <v>0.057</v>
      </c>
      <c r="H64" s="7">
        <v>0.034</v>
      </c>
      <c r="I64" s="16">
        <v>3</v>
      </c>
      <c r="J64" s="10">
        <f t="shared" si="18"/>
        <v>1210.788</v>
      </c>
      <c r="K64" s="10">
        <f t="shared" si="11"/>
        <v>227.77200000000002</v>
      </c>
      <c r="L64" s="10">
        <f t="shared" si="12"/>
        <v>2757.2400000000002</v>
      </c>
      <c r="M64" s="18">
        <f t="shared" si="13"/>
        <v>1736.977284</v>
      </c>
      <c r="N64" s="10">
        <f t="shared" si="14"/>
        <v>302.697</v>
      </c>
      <c r="O64" s="10">
        <f t="shared" si="15"/>
        <v>56.943000000000005</v>
      </c>
      <c r="P64" s="10">
        <f t="shared" si="16"/>
        <v>689.3100000000001</v>
      </c>
      <c r="Q64" s="14">
        <f t="shared" si="17"/>
        <v>434.244321</v>
      </c>
    </row>
    <row r="65" spans="1:17" s="1" customFormat="1" ht="12.75">
      <c r="A65" s="9" t="s">
        <v>114</v>
      </c>
      <c r="B65" s="1">
        <v>600</v>
      </c>
      <c r="C65" s="4">
        <v>1</v>
      </c>
      <c r="D65" s="10">
        <f t="shared" si="10"/>
        <v>600</v>
      </c>
      <c r="E65" s="7">
        <v>0.2868</v>
      </c>
      <c r="F65" s="7">
        <v>0.5376</v>
      </c>
      <c r="G65" s="7">
        <v>0.1001</v>
      </c>
      <c r="H65" s="7">
        <v>0.0415</v>
      </c>
      <c r="I65" s="16">
        <v>5</v>
      </c>
      <c r="J65" s="10">
        <f t="shared" si="18"/>
        <v>412.992</v>
      </c>
      <c r="K65" s="10">
        <f t="shared" si="11"/>
        <v>774.144</v>
      </c>
      <c r="L65" s="10">
        <f t="shared" si="12"/>
        <v>84.38399999999999</v>
      </c>
      <c r="M65" s="18">
        <f t="shared" si="13"/>
        <v>876.827808</v>
      </c>
      <c r="N65" s="10">
        <f t="shared" si="14"/>
        <v>172.08</v>
      </c>
      <c r="O65" s="10">
        <f t="shared" si="15"/>
        <v>322.56</v>
      </c>
      <c r="P65" s="10">
        <f t="shared" si="16"/>
        <v>35.16</v>
      </c>
      <c r="Q65" s="14">
        <f t="shared" si="17"/>
        <v>365.34492</v>
      </c>
    </row>
    <row r="66" spans="1:17" ht="13.5" customHeight="1">
      <c r="A66" s="9" t="s">
        <v>107</v>
      </c>
      <c r="B66" s="1">
        <v>9500</v>
      </c>
      <c r="C66" s="4">
        <v>1</v>
      </c>
      <c r="D66" s="10">
        <f t="shared" si="10"/>
        <v>9500</v>
      </c>
      <c r="E66" s="7">
        <v>0.0442</v>
      </c>
      <c r="F66" s="7">
        <v>0.0024</v>
      </c>
      <c r="G66" s="7">
        <v>0.7634</v>
      </c>
      <c r="H66" s="7">
        <v>0.0714</v>
      </c>
      <c r="I66" s="16">
        <v>12</v>
      </c>
      <c r="J66" s="10">
        <f t="shared" si="18"/>
        <v>419.90000000000003</v>
      </c>
      <c r="K66" s="10">
        <f t="shared" si="11"/>
        <v>22.799999999999997</v>
      </c>
      <c r="L66" s="10">
        <f t="shared" si="12"/>
        <v>6573.999999999999</v>
      </c>
      <c r="M66" s="18">
        <f t="shared" si="13"/>
        <v>2726.7944999999995</v>
      </c>
      <c r="N66" s="10">
        <f t="shared" si="14"/>
        <v>419.90000000000003</v>
      </c>
      <c r="O66" s="10">
        <f t="shared" si="15"/>
        <v>22.799999999999997</v>
      </c>
      <c r="P66" s="10">
        <f t="shared" si="16"/>
        <v>6573.999999999999</v>
      </c>
      <c r="Q66" s="14">
        <f t="shared" si="17"/>
        <v>2726.7944999999995</v>
      </c>
    </row>
    <row r="67" spans="1:17" ht="12.75">
      <c r="A67" s="1" t="s">
        <v>38</v>
      </c>
      <c r="B67" s="1">
        <v>1492</v>
      </c>
      <c r="C67" s="4">
        <v>0.8</v>
      </c>
      <c r="D67" s="10">
        <f aca="true" t="shared" si="19" ref="D67:D98">B67*C67</f>
        <v>1193.6000000000001</v>
      </c>
      <c r="E67" s="7">
        <v>0.1829</v>
      </c>
      <c r="F67" s="7">
        <v>0.4216</v>
      </c>
      <c r="G67" s="7">
        <v>0.2888</v>
      </c>
      <c r="H67" s="7">
        <v>0.273</v>
      </c>
      <c r="I67" s="16">
        <v>3</v>
      </c>
      <c r="J67" s="10">
        <f t="shared" si="18"/>
        <v>873.2377600000001</v>
      </c>
      <c r="K67" s="10">
        <f aca="true" t="shared" si="20" ref="K67:K98">D67*F67*12/I67</f>
        <v>2012.8870400000003</v>
      </c>
      <c r="L67" s="10">
        <f aca="true" t="shared" si="21" ref="L67:L98">D67*(G67-H67)*12/I67</f>
        <v>75.43551999999991</v>
      </c>
      <c r="M67" s="18">
        <f aca="true" t="shared" si="22" ref="M67:M98">((J67*3870)+(K67*8840)+(L67*3870))/10000</f>
        <v>2146.52870272</v>
      </c>
      <c r="N67" s="10">
        <f aca="true" t="shared" si="23" ref="N67:N98">D67*E67</f>
        <v>218.30944000000002</v>
      </c>
      <c r="O67" s="10">
        <f aca="true" t="shared" si="24" ref="O67:O98">D67*F67</f>
        <v>503.22176</v>
      </c>
      <c r="P67" s="10">
        <f aca="true" t="shared" si="25" ref="P67:P98">D67*(G67-H67)</f>
        <v>18.858879999999978</v>
      </c>
      <c r="Q67" s="14">
        <f aca="true" t="shared" si="26" ref="Q67:Q98">((N67*3870)+(O67*8840)+(P67*3870))/10000</f>
        <v>536.63217568</v>
      </c>
    </row>
    <row r="68" spans="1:17" s="1" customFormat="1" ht="12.75">
      <c r="A68" s="1" t="s">
        <v>39</v>
      </c>
      <c r="B68" s="1">
        <v>2000</v>
      </c>
      <c r="C68" s="4">
        <v>0.77</v>
      </c>
      <c r="D68" s="10">
        <f t="shared" si="19"/>
        <v>1540</v>
      </c>
      <c r="E68" s="7">
        <v>0.071</v>
      </c>
      <c r="F68" s="7">
        <v>0.03</v>
      </c>
      <c r="G68" s="7">
        <v>0.744</v>
      </c>
      <c r="H68" s="7">
        <v>0.074</v>
      </c>
      <c r="I68" s="16">
        <v>2.5</v>
      </c>
      <c r="J68" s="10">
        <f t="shared" si="18"/>
        <v>524.832</v>
      </c>
      <c r="K68" s="10">
        <f t="shared" si="20"/>
        <v>221.76</v>
      </c>
      <c r="L68" s="10">
        <f t="shared" si="21"/>
        <v>4952.639999999999</v>
      </c>
      <c r="M68" s="18">
        <f t="shared" si="22"/>
        <v>2315.817504</v>
      </c>
      <c r="N68" s="10">
        <f t="shared" si="23"/>
        <v>109.33999999999999</v>
      </c>
      <c r="O68" s="10">
        <f t="shared" si="24"/>
        <v>46.199999999999996</v>
      </c>
      <c r="P68" s="10">
        <f t="shared" si="25"/>
        <v>1031.8</v>
      </c>
      <c r="Q68" s="14">
        <f t="shared" si="26"/>
        <v>482.46198</v>
      </c>
    </row>
    <row r="69" spans="1:17" s="1" customFormat="1" ht="12.75">
      <c r="A69" s="1" t="s">
        <v>40</v>
      </c>
      <c r="B69" s="1">
        <v>1273</v>
      </c>
      <c r="C69" s="4">
        <v>0.33</v>
      </c>
      <c r="D69" s="10">
        <f t="shared" si="19"/>
        <v>420.09000000000003</v>
      </c>
      <c r="E69" s="7">
        <v>0.1495</v>
      </c>
      <c r="F69" s="7">
        <v>0.6075</v>
      </c>
      <c r="G69" s="7">
        <v>0.167</v>
      </c>
      <c r="H69" s="7">
        <v>0.097</v>
      </c>
      <c r="I69" s="16">
        <v>12</v>
      </c>
      <c r="J69" s="10">
        <f t="shared" si="18"/>
        <v>62.80345500000001</v>
      </c>
      <c r="K69" s="10">
        <f t="shared" si="20"/>
        <v>255.20467500000004</v>
      </c>
      <c r="L69" s="10">
        <f t="shared" si="21"/>
        <v>29.406300000000005</v>
      </c>
      <c r="M69" s="18">
        <f t="shared" si="22"/>
        <v>261.28610788500004</v>
      </c>
      <c r="N69" s="10">
        <f t="shared" si="23"/>
        <v>62.803455</v>
      </c>
      <c r="O69" s="10">
        <f t="shared" si="24"/>
        <v>255.20467500000004</v>
      </c>
      <c r="P69" s="10">
        <f t="shared" si="25"/>
        <v>29.406300000000005</v>
      </c>
      <c r="Q69" s="14">
        <f t="shared" si="26"/>
        <v>261.28610788500004</v>
      </c>
    </row>
    <row r="70" spans="1:17" s="1" customFormat="1" ht="12.75">
      <c r="A70" s="9" t="s">
        <v>156</v>
      </c>
      <c r="B70" s="1">
        <v>2000</v>
      </c>
      <c r="C70" s="4">
        <v>1</v>
      </c>
      <c r="D70" s="10">
        <f t="shared" si="19"/>
        <v>2000</v>
      </c>
      <c r="E70" s="7">
        <v>0.25</v>
      </c>
      <c r="F70" s="7">
        <v>0.33</v>
      </c>
      <c r="G70" s="7">
        <v>0.3</v>
      </c>
      <c r="H70" s="7">
        <v>0.175</v>
      </c>
      <c r="I70" s="16">
        <v>5</v>
      </c>
      <c r="J70" s="10">
        <f t="shared" si="18"/>
        <v>1200</v>
      </c>
      <c r="K70" s="10">
        <f t="shared" si="20"/>
        <v>1584</v>
      </c>
      <c r="L70" s="10">
        <f t="shared" si="21"/>
        <v>600</v>
      </c>
      <c r="M70" s="18">
        <f t="shared" si="22"/>
        <v>2096.856</v>
      </c>
      <c r="N70" s="10">
        <f t="shared" si="23"/>
        <v>500</v>
      </c>
      <c r="O70" s="10">
        <f t="shared" si="24"/>
        <v>660</v>
      </c>
      <c r="P70" s="10">
        <f t="shared" si="25"/>
        <v>250</v>
      </c>
      <c r="Q70" s="14">
        <f t="shared" si="26"/>
        <v>873.69</v>
      </c>
    </row>
    <row r="71" spans="1:17" s="1" customFormat="1" ht="12.75">
      <c r="A71" s="9" t="s">
        <v>157</v>
      </c>
      <c r="B71" s="1">
        <v>1000</v>
      </c>
      <c r="C71" s="4">
        <v>0.7</v>
      </c>
      <c r="D71" s="10">
        <f t="shared" si="19"/>
        <v>700</v>
      </c>
      <c r="E71" s="7">
        <v>0.25</v>
      </c>
      <c r="F71" s="7">
        <v>0.33</v>
      </c>
      <c r="G71" s="7">
        <v>0.3</v>
      </c>
      <c r="H71" s="7">
        <v>0.175</v>
      </c>
      <c r="I71" s="16">
        <v>5</v>
      </c>
      <c r="J71" s="10">
        <f t="shared" si="18"/>
        <v>420</v>
      </c>
      <c r="K71" s="10">
        <f t="shared" si="20"/>
        <v>554.4</v>
      </c>
      <c r="L71" s="10">
        <f t="shared" si="21"/>
        <v>210</v>
      </c>
      <c r="M71" s="18">
        <f t="shared" si="22"/>
        <v>733.8996</v>
      </c>
      <c r="N71" s="10">
        <f t="shared" si="23"/>
        <v>175</v>
      </c>
      <c r="O71" s="10">
        <f t="shared" si="24"/>
        <v>231</v>
      </c>
      <c r="P71" s="10">
        <f t="shared" si="25"/>
        <v>87.5</v>
      </c>
      <c r="Q71" s="14">
        <f t="shared" si="26"/>
        <v>305.7915</v>
      </c>
    </row>
    <row r="72" spans="1:17" ht="12.75">
      <c r="A72" s="9" t="s">
        <v>99</v>
      </c>
      <c r="B72" s="1">
        <v>2000</v>
      </c>
      <c r="C72" s="4">
        <v>0.27</v>
      </c>
      <c r="D72" s="10">
        <f t="shared" si="19"/>
        <v>540</v>
      </c>
      <c r="E72" s="7">
        <v>0</v>
      </c>
      <c r="F72" s="7">
        <v>1</v>
      </c>
      <c r="G72" s="7">
        <v>0</v>
      </c>
      <c r="H72" s="7">
        <v>0</v>
      </c>
      <c r="I72" s="16">
        <v>5</v>
      </c>
      <c r="J72" s="10">
        <f t="shared" si="18"/>
        <v>0</v>
      </c>
      <c r="K72" s="10">
        <f t="shared" si="20"/>
        <v>1296</v>
      </c>
      <c r="L72" s="10">
        <f t="shared" si="21"/>
        <v>0</v>
      </c>
      <c r="M72" s="18">
        <f t="shared" si="22"/>
        <v>1145.664</v>
      </c>
      <c r="N72" s="10">
        <f t="shared" si="23"/>
        <v>0</v>
      </c>
      <c r="O72" s="10">
        <f t="shared" si="24"/>
        <v>540</v>
      </c>
      <c r="P72" s="10">
        <f t="shared" si="25"/>
        <v>0</v>
      </c>
      <c r="Q72" s="14">
        <f t="shared" si="26"/>
        <v>477.36</v>
      </c>
    </row>
    <row r="73" spans="1:17" ht="12.75">
      <c r="A73" s="9" t="s">
        <v>90</v>
      </c>
      <c r="B73" s="1">
        <v>20000</v>
      </c>
      <c r="C73" s="4">
        <v>1</v>
      </c>
      <c r="D73" s="10">
        <f t="shared" si="19"/>
        <v>20000</v>
      </c>
      <c r="E73" s="7">
        <v>0.02</v>
      </c>
      <c r="F73" s="7">
        <v>0.0001</v>
      </c>
      <c r="G73" s="7">
        <v>0.1744</v>
      </c>
      <c r="H73" s="7">
        <v>0.016</v>
      </c>
      <c r="I73" s="16">
        <v>4</v>
      </c>
      <c r="J73" s="10">
        <f t="shared" si="18"/>
        <v>1200</v>
      </c>
      <c r="K73" s="10">
        <f t="shared" si="20"/>
        <v>6</v>
      </c>
      <c r="L73" s="10">
        <f t="shared" si="21"/>
        <v>9503.999999999998</v>
      </c>
      <c r="M73" s="18">
        <f t="shared" si="22"/>
        <v>4147.7519999999995</v>
      </c>
      <c r="N73" s="10">
        <f t="shared" si="23"/>
        <v>400</v>
      </c>
      <c r="O73" s="10">
        <f t="shared" si="24"/>
        <v>2</v>
      </c>
      <c r="P73" s="10">
        <f t="shared" si="25"/>
        <v>3167.9999999999995</v>
      </c>
      <c r="Q73" s="14">
        <f t="shared" si="26"/>
        <v>1382.5839999999998</v>
      </c>
    </row>
    <row r="74" spans="1:17" ht="12.75">
      <c r="A74" s="1" t="s">
        <v>41</v>
      </c>
      <c r="B74" s="1">
        <v>3000</v>
      </c>
      <c r="C74" s="4">
        <v>1</v>
      </c>
      <c r="D74" s="10">
        <f t="shared" si="19"/>
        <v>3000</v>
      </c>
      <c r="E74" s="7">
        <v>0.148</v>
      </c>
      <c r="F74" s="7">
        <v>0.049</v>
      </c>
      <c r="G74" s="7">
        <v>0.669</v>
      </c>
      <c r="H74" s="7">
        <v>0.027</v>
      </c>
      <c r="I74" s="16">
        <v>6</v>
      </c>
      <c r="J74" s="10">
        <f t="shared" si="18"/>
        <v>888</v>
      </c>
      <c r="K74" s="10">
        <f t="shared" si="20"/>
        <v>294</v>
      </c>
      <c r="L74" s="10">
        <f t="shared" si="21"/>
        <v>3852</v>
      </c>
      <c r="M74" s="18">
        <f t="shared" si="22"/>
        <v>2094.276</v>
      </c>
      <c r="N74" s="10">
        <f t="shared" si="23"/>
        <v>444</v>
      </c>
      <c r="O74" s="10">
        <f t="shared" si="24"/>
        <v>147</v>
      </c>
      <c r="P74" s="10">
        <f t="shared" si="25"/>
        <v>1926</v>
      </c>
      <c r="Q74" s="14">
        <f t="shared" si="26"/>
        <v>1047.138</v>
      </c>
    </row>
    <row r="75" spans="1:17" ht="12.75">
      <c r="A75" s="9" t="s">
        <v>158</v>
      </c>
      <c r="B75" s="1">
        <v>40000</v>
      </c>
      <c r="C75" s="4">
        <v>1</v>
      </c>
      <c r="D75" s="10">
        <f t="shared" si="19"/>
        <v>40000</v>
      </c>
      <c r="E75" s="7">
        <v>0.033</v>
      </c>
      <c r="F75" s="7">
        <v>0.007</v>
      </c>
      <c r="G75" s="7">
        <v>0.1001</v>
      </c>
      <c r="H75" s="7">
        <v>0.02</v>
      </c>
      <c r="I75" s="16">
        <v>6</v>
      </c>
      <c r="J75" s="10">
        <f t="shared" si="18"/>
        <v>2640</v>
      </c>
      <c r="K75" s="10">
        <f t="shared" si="20"/>
        <v>560</v>
      </c>
      <c r="L75" s="10">
        <f t="shared" si="21"/>
        <v>6407.999999999999</v>
      </c>
      <c r="M75" s="18">
        <f t="shared" si="22"/>
        <v>3996.616</v>
      </c>
      <c r="N75" s="10">
        <f t="shared" si="23"/>
        <v>1320</v>
      </c>
      <c r="O75" s="10">
        <f t="shared" si="24"/>
        <v>280</v>
      </c>
      <c r="P75" s="10">
        <f t="shared" si="25"/>
        <v>3203.9999999999995</v>
      </c>
      <c r="Q75" s="14">
        <f t="shared" si="26"/>
        <v>1998.308</v>
      </c>
    </row>
    <row r="76" spans="1:17" ht="12.75">
      <c r="A76" s="9" t="s">
        <v>159</v>
      </c>
      <c r="B76" s="1">
        <v>28131</v>
      </c>
      <c r="C76" s="4">
        <v>0.8</v>
      </c>
      <c r="D76" s="10">
        <f t="shared" si="19"/>
        <v>22504.800000000003</v>
      </c>
      <c r="E76" s="7">
        <v>0.033</v>
      </c>
      <c r="F76" s="7">
        <v>0.007</v>
      </c>
      <c r="G76" s="7">
        <v>0.1001</v>
      </c>
      <c r="H76" s="7">
        <v>0.02</v>
      </c>
      <c r="I76" s="16">
        <v>5</v>
      </c>
      <c r="J76" s="10">
        <f t="shared" si="18"/>
        <v>1782.3801600000002</v>
      </c>
      <c r="K76" s="10">
        <f t="shared" si="20"/>
        <v>378.0806400000001</v>
      </c>
      <c r="L76" s="10">
        <f t="shared" si="21"/>
        <v>4326.322752</v>
      </c>
      <c r="M76" s="18">
        <f t="shared" si="22"/>
        <v>2698.2913127039997</v>
      </c>
      <c r="N76" s="10">
        <f t="shared" si="23"/>
        <v>742.6584000000001</v>
      </c>
      <c r="O76" s="10">
        <f t="shared" si="24"/>
        <v>157.53360000000004</v>
      </c>
      <c r="P76" s="10">
        <f t="shared" si="25"/>
        <v>1802.63448</v>
      </c>
      <c r="Q76" s="14">
        <f t="shared" si="26"/>
        <v>1124.28804696</v>
      </c>
    </row>
    <row r="77" spans="1:17" s="1" customFormat="1" ht="12.75">
      <c r="A77" s="9" t="s">
        <v>105</v>
      </c>
      <c r="B77" s="1">
        <v>2400</v>
      </c>
      <c r="C77" s="4">
        <v>0.8</v>
      </c>
      <c r="D77" s="10">
        <f t="shared" si="19"/>
        <v>1920</v>
      </c>
      <c r="E77" s="7">
        <v>0.1441</v>
      </c>
      <c r="F77" s="7">
        <v>0.0568</v>
      </c>
      <c r="G77" s="7">
        <v>0.6364</v>
      </c>
      <c r="H77" s="7">
        <v>0.061</v>
      </c>
      <c r="I77" s="16">
        <v>5</v>
      </c>
      <c r="J77" s="10">
        <f t="shared" si="18"/>
        <v>664.0128000000001</v>
      </c>
      <c r="K77" s="10">
        <f t="shared" si="20"/>
        <v>261.7344</v>
      </c>
      <c r="L77" s="10">
        <f t="shared" si="21"/>
        <v>2651.4431999999993</v>
      </c>
      <c r="M77" s="18">
        <f t="shared" si="22"/>
        <v>1514.4546815999995</v>
      </c>
      <c r="N77" s="10">
        <f t="shared" si="23"/>
        <v>276.672</v>
      </c>
      <c r="O77" s="10">
        <f t="shared" si="24"/>
        <v>109.05600000000001</v>
      </c>
      <c r="P77" s="10">
        <f t="shared" si="25"/>
        <v>1104.7679999999998</v>
      </c>
      <c r="Q77" s="14">
        <f t="shared" si="26"/>
        <v>631.022784</v>
      </c>
    </row>
    <row r="78" spans="1:17" s="1" customFormat="1" ht="12.75">
      <c r="A78" s="1" t="s">
        <v>127</v>
      </c>
      <c r="B78" s="1">
        <v>15700</v>
      </c>
      <c r="C78" s="4">
        <v>1</v>
      </c>
      <c r="D78" s="10">
        <f t="shared" si="19"/>
        <v>15700</v>
      </c>
      <c r="E78" s="7">
        <v>0.017</v>
      </c>
      <c r="F78" s="7">
        <v>0.001</v>
      </c>
      <c r="G78" s="7">
        <v>0.062</v>
      </c>
      <c r="H78" s="7">
        <v>0.036</v>
      </c>
      <c r="I78" s="16">
        <v>3.5</v>
      </c>
      <c r="J78" s="10">
        <f aca="true" t="shared" si="27" ref="J78:J109">D78*E78*12/I78</f>
        <v>915.0857142857143</v>
      </c>
      <c r="K78" s="10">
        <f t="shared" si="20"/>
        <v>53.82857142857143</v>
      </c>
      <c r="L78" s="10">
        <f t="shared" si="21"/>
        <v>1399.5428571428572</v>
      </c>
      <c r="M78" s="18">
        <f t="shared" si="22"/>
        <v>943.3457142857142</v>
      </c>
      <c r="N78" s="10">
        <f t="shared" si="23"/>
        <v>266.90000000000003</v>
      </c>
      <c r="O78" s="10">
        <f t="shared" si="24"/>
        <v>15.700000000000001</v>
      </c>
      <c r="P78" s="10">
        <f t="shared" si="25"/>
        <v>408.20000000000005</v>
      </c>
      <c r="Q78" s="14">
        <f t="shared" si="26"/>
        <v>275.1425</v>
      </c>
    </row>
    <row r="79" spans="1:17" s="1" customFormat="1" ht="12.75">
      <c r="A79" s="1" t="s">
        <v>42</v>
      </c>
      <c r="B79" s="1">
        <v>41471</v>
      </c>
      <c r="C79" s="4">
        <v>0.44</v>
      </c>
      <c r="D79" s="10">
        <f t="shared" si="19"/>
        <v>18247.24</v>
      </c>
      <c r="E79" s="7">
        <v>0.015</v>
      </c>
      <c r="F79" s="7">
        <v>0.003</v>
      </c>
      <c r="G79" s="7">
        <v>0.1415</v>
      </c>
      <c r="H79" s="7">
        <v>0.018</v>
      </c>
      <c r="I79" s="16">
        <v>5</v>
      </c>
      <c r="J79" s="10">
        <f t="shared" si="27"/>
        <v>656.9006400000001</v>
      </c>
      <c r="K79" s="10">
        <f t="shared" si="20"/>
        <v>131.380128</v>
      </c>
      <c r="L79" s="10">
        <f t="shared" si="21"/>
        <v>5408.481935999999</v>
      </c>
      <c r="M79" s="18">
        <f t="shared" si="22"/>
        <v>2463.4430900639995</v>
      </c>
      <c r="N79" s="10">
        <f t="shared" si="23"/>
        <v>273.7086</v>
      </c>
      <c r="O79" s="10">
        <f t="shared" si="24"/>
        <v>54.74172000000001</v>
      </c>
      <c r="P79" s="10">
        <f t="shared" si="25"/>
        <v>2253.5341399999998</v>
      </c>
      <c r="Q79" s="14">
        <f t="shared" si="26"/>
        <v>1026.43462086</v>
      </c>
    </row>
    <row r="80" spans="1:17" s="1" customFormat="1" ht="12.75">
      <c r="A80" s="1" t="s">
        <v>43</v>
      </c>
      <c r="B80" s="1">
        <v>41471</v>
      </c>
      <c r="C80" s="4">
        <v>0.8</v>
      </c>
      <c r="D80" s="10">
        <f t="shared" si="19"/>
        <v>33176.8</v>
      </c>
      <c r="E80" s="7">
        <v>0.015</v>
      </c>
      <c r="F80" s="7">
        <v>0.003</v>
      </c>
      <c r="G80" s="7">
        <v>0.1415</v>
      </c>
      <c r="H80" s="7">
        <v>0.018</v>
      </c>
      <c r="I80" s="16">
        <v>5</v>
      </c>
      <c r="J80" s="10">
        <f t="shared" si="27"/>
        <v>1194.3648</v>
      </c>
      <c r="K80" s="10">
        <f t="shared" si="20"/>
        <v>238.87296000000006</v>
      </c>
      <c r="L80" s="10">
        <f t="shared" si="21"/>
        <v>9833.603519999999</v>
      </c>
      <c r="M80" s="18">
        <f t="shared" si="22"/>
        <v>4478.987436479999</v>
      </c>
      <c r="N80" s="10">
        <f t="shared" si="23"/>
        <v>497.65200000000004</v>
      </c>
      <c r="O80" s="10">
        <f t="shared" si="24"/>
        <v>99.53040000000001</v>
      </c>
      <c r="P80" s="10">
        <f t="shared" si="25"/>
        <v>4097.3348</v>
      </c>
      <c r="Q80" s="14">
        <f t="shared" si="26"/>
        <v>1866.2447651999998</v>
      </c>
    </row>
    <row r="81" spans="1:17" s="1" customFormat="1" ht="12.75">
      <c r="A81" s="1" t="s">
        <v>44</v>
      </c>
      <c r="B81" s="1">
        <v>1614</v>
      </c>
      <c r="C81" s="4">
        <v>0.85</v>
      </c>
      <c r="D81" s="10">
        <f t="shared" si="19"/>
        <v>1371.8999999999999</v>
      </c>
      <c r="E81" s="7">
        <v>0.258</v>
      </c>
      <c r="F81" s="7">
        <v>0.0106</v>
      </c>
      <c r="G81" s="7">
        <v>0.6008</v>
      </c>
      <c r="H81" s="7">
        <v>0.108</v>
      </c>
      <c r="I81" s="16">
        <v>4</v>
      </c>
      <c r="J81" s="10">
        <f t="shared" si="27"/>
        <v>1061.8506</v>
      </c>
      <c r="K81" s="10">
        <f t="shared" si="20"/>
        <v>43.626419999999996</v>
      </c>
      <c r="L81" s="10">
        <f t="shared" si="21"/>
        <v>2028.21696</v>
      </c>
      <c r="M81" s="18">
        <f t="shared" si="22"/>
        <v>1234.421901</v>
      </c>
      <c r="N81" s="10">
        <f t="shared" si="23"/>
        <v>353.9502</v>
      </c>
      <c r="O81" s="10">
        <f t="shared" si="24"/>
        <v>14.542139999999998</v>
      </c>
      <c r="P81" s="10">
        <f t="shared" si="25"/>
        <v>676.07232</v>
      </c>
      <c r="Q81" s="14">
        <f t="shared" si="26"/>
        <v>411.473967</v>
      </c>
    </row>
    <row r="82" spans="1:17" s="1" customFormat="1" ht="12.75">
      <c r="A82" s="9" t="s">
        <v>160</v>
      </c>
      <c r="B82" s="1">
        <v>36988</v>
      </c>
      <c r="C82" s="4">
        <v>0.9</v>
      </c>
      <c r="D82" s="10">
        <f t="shared" si="19"/>
        <v>33289.200000000004</v>
      </c>
      <c r="E82" s="7">
        <v>0.0133</v>
      </c>
      <c r="F82" s="7">
        <v>0.0022</v>
      </c>
      <c r="G82" s="7">
        <v>0.026</v>
      </c>
      <c r="H82" s="7">
        <v>0.013</v>
      </c>
      <c r="I82" s="16">
        <v>2</v>
      </c>
      <c r="J82" s="10">
        <f t="shared" si="27"/>
        <v>2656.47816</v>
      </c>
      <c r="K82" s="10">
        <f t="shared" si="20"/>
        <v>439.41744000000006</v>
      </c>
      <c r="L82" s="10">
        <f t="shared" si="21"/>
        <v>2596.5576</v>
      </c>
      <c r="M82" s="18">
        <f t="shared" si="22"/>
        <v>2421.3698560800003</v>
      </c>
      <c r="N82" s="10">
        <f t="shared" si="23"/>
        <v>442.74636000000004</v>
      </c>
      <c r="O82" s="10">
        <f t="shared" si="24"/>
        <v>73.23624000000001</v>
      </c>
      <c r="P82" s="10">
        <f t="shared" si="25"/>
        <v>432.75960000000003</v>
      </c>
      <c r="Q82" s="14">
        <f t="shared" si="26"/>
        <v>403.56164268000003</v>
      </c>
    </row>
    <row r="83" spans="1:17" s="1" customFormat="1" ht="12.75">
      <c r="A83" s="9" t="s">
        <v>161</v>
      </c>
      <c r="B83" s="1">
        <v>36988</v>
      </c>
      <c r="C83" s="4">
        <v>0.9</v>
      </c>
      <c r="D83" s="10">
        <f t="shared" si="19"/>
        <v>33289.200000000004</v>
      </c>
      <c r="E83" s="7">
        <v>0.0133</v>
      </c>
      <c r="F83" s="7">
        <v>0.0022</v>
      </c>
      <c r="G83" s="7">
        <v>0.026</v>
      </c>
      <c r="H83" s="7">
        <v>0.013</v>
      </c>
      <c r="I83" s="16">
        <v>3</v>
      </c>
      <c r="J83" s="10">
        <f t="shared" si="27"/>
        <v>1770.9854400000002</v>
      </c>
      <c r="K83" s="10">
        <f t="shared" si="20"/>
        <v>292.94496000000004</v>
      </c>
      <c r="L83" s="10">
        <f t="shared" si="21"/>
        <v>1731.0384000000001</v>
      </c>
      <c r="M83" s="18">
        <f t="shared" si="22"/>
        <v>1614.2465707200001</v>
      </c>
      <c r="N83" s="10">
        <f t="shared" si="23"/>
        <v>442.74636000000004</v>
      </c>
      <c r="O83" s="10">
        <f t="shared" si="24"/>
        <v>73.23624000000001</v>
      </c>
      <c r="P83" s="10">
        <f t="shared" si="25"/>
        <v>432.75960000000003</v>
      </c>
      <c r="Q83" s="14">
        <f t="shared" si="26"/>
        <v>403.56164268000003</v>
      </c>
    </row>
    <row r="84" spans="1:17" s="1" customFormat="1" ht="12.75">
      <c r="A84" s="9" t="s">
        <v>162</v>
      </c>
      <c r="B84" s="1">
        <v>20000</v>
      </c>
      <c r="C84" s="4">
        <v>0.75</v>
      </c>
      <c r="D84" s="10">
        <f t="shared" si="19"/>
        <v>15000</v>
      </c>
      <c r="E84" s="7">
        <v>0.0204</v>
      </c>
      <c r="F84" s="7">
        <v>0.0044</v>
      </c>
      <c r="G84" s="7">
        <v>0.118</v>
      </c>
      <c r="H84" s="7">
        <v>0.017</v>
      </c>
      <c r="I84" s="16">
        <v>12</v>
      </c>
      <c r="J84" s="10">
        <f t="shared" si="27"/>
        <v>306</v>
      </c>
      <c r="K84" s="10">
        <f t="shared" si="20"/>
        <v>66</v>
      </c>
      <c r="L84" s="10">
        <f t="shared" si="21"/>
        <v>1515</v>
      </c>
      <c r="M84" s="18">
        <f t="shared" si="22"/>
        <v>763.071</v>
      </c>
      <c r="N84" s="10">
        <f t="shared" si="23"/>
        <v>306</v>
      </c>
      <c r="O84" s="10">
        <f t="shared" si="24"/>
        <v>66</v>
      </c>
      <c r="P84" s="10">
        <f t="shared" si="25"/>
        <v>1515</v>
      </c>
      <c r="Q84" s="14">
        <f t="shared" si="26"/>
        <v>763.071</v>
      </c>
    </row>
    <row r="85" spans="1:17" s="1" customFormat="1" ht="12.75">
      <c r="A85" s="9" t="s">
        <v>163</v>
      </c>
      <c r="B85" s="1">
        <v>3000</v>
      </c>
      <c r="C85" s="4">
        <v>0.75</v>
      </c>
      <c r="D85" s="10">
        <f t="shared" si="19"/>
        <v>2250</v>
      </c>
      <c r="E85" s="7">
        <v>0.0204</v>
      </c>
      <c r="F85" s="7">
        <v>0.0044</v>
      </c>
      <c r="G85" s="7">
        <v>0.118</v>
      </c>
      <c r="H85" s="7">
        <v>0.017</v>
      </c>
      <c r="I85" s="16">
        <v>12</v>
      </c>
      <c r="J85" s="10">
        <f t="shared" si="27"/>
        <v>45.900000000000006</v>
      </c>
      <c r="K85" s="10">
        <f t="shared" si="20"/>
        <v>9.9</v>
      </c>
      <c r="L85" s="10">
        <f t="shared" si="21"/>
        <v>227.24999999999997</v>
      </c>
      <c r="M85" s="18">
        <f t="shared" si="22"/>
        <v>114.46065</v>
      </c>
      <c r="N85" s="10">
        <f t="shared" si="23"/>
        <v>45.900000000000006</v>
      </c>
      <c r="O85" s="10">
        <f t="shared" si="24"/>
        <v>9.9</v>
      </c>
      <c r="P85" s="10">
        <f t="shared" si="25"/>
        <v>227.24999999999997</v>
      </c>
      <c r="Q85" s="14">
        <f t="shared" si="26"/>
        <v>114.46065</v>
      </c>
    </row>
    <row r="86" spans="1:17" s="1" customFormat="1" ht="12.75">
      <c r="A86" s="9" t="s">
        <v>164</v>
      </c>
      <c r="B86" s="1">
        <v>10339</v>
      </c>
      <c r="C86" s="4">
        <v>0.8</v>
      </c>
      <c r="D86" s="10">
        <f t="shared" si="19"/>
        <v>8271.2</v>
      </c>
      <c r="E86" s="7">
        <v>0.0693</v>
      </c>
      <c r="F86" s="7">
        <v>0.0386</v>
      </c>
      <c r="G86" s="7">
        <v>0.7685</v>
      </c>
      <c r="H86" s="7">
        <v>0.073</v>
      </c>
      <c r="I86" s="16">
        <v>5</v>
      </c>
      <c r="J86" s="10">
        <f t="shared" si="27"/>
        <v>1375.665984</v>
      </c>
      <c r="K86" s="10">
        <f t="shared" si="20"/>
        <v>766.2439680000001</v>
      </c>
      <c r="L86" s="10">
        <f t="shared" si="21"/>
        <v>13806.287040000001</v>
      </c>
      <c r="M86" s="18">
        <f t="shared" si="22"/>
        <v>6552.775488</v>
      </c>
      <c r="N86" s="10">
        <f t="shared" si="23"/>
        <v>573.19416</v>
      </c>
      <c r="O86" s="10">
        <f t="shared" si="24"/>
        <v>319.2683200000001</v>
      </c>
      <c r="P86" s="10">
        <f t="shared" si="25"/>
        <v>5752.619600000001</v>
      </c>
      <c r="Q86" s="14">
        <f t="shared" si="26"/>
        <v>2730.3231200000005</v>
      </c>
    </row>
    <row r="87" spans="1:17" s="1" customFormat="1" ht="12.75">
      <c r="A87" s="9" t="s">
        <v>165</v>
      </c>
      <c r="B87" s="1">
        <v>5162</v>
      </c>
      <c r="C87" s="4">
        <v>0.8</v>
      </c>
      <c r="D87" s="10">
        <f t="shared" si="19"/>
        <v>4129.6</v>
      </c>
      <c r="E87" s="7">
        <v>0.0693</v>
      </c>
      <c r="F87" s="7">
        <v>0.0386</v>
      </c>
      <c r="G87" s="7">
        <v>0.7685</v>
      </c>
      <c r="H87" s="7">
        <v>0.073</v>
      </c>
      <c r="I87" s="16">
        <v>5</v>
      </c>
      <c r="J87" s="10">
        <f t="shared" si="27"/>
        <v>686.8350720000001</v>
      </c>
      <c r="K87" s="10">
        <f t="shared" si="20"/>
        <v>382.56614400000007</v>
      </c>
      <c r="L87" s="10">
        <f t="shared" si="21"/>
        <v>6893.128320000001</v>
      </c>
      <c r="M87" s="18">
        <f t="shared" si="22"/>
        <v>3271.6343040000006</v>
      </c>
      <c r="N87" s="10">
        <f t="shared" si="23"/>
        <v>286.18128</v>
      </c>
      <c r="O87" s="10">
        <f t="shared" si="24"/>
        <v>159.40256000000002</v>
      </c>
      <c r="P87" s="10">
        <f t="shared" si="25"/>
        <v>2872.1368</v>
      </c>
      <c r="Q87" s="14">
        <f t="shared" si="26"/>
        <v>1363.1809600000001</v>
      </c>
    </row>
    <row r="88" spans="1:17" s="1" customFormat="1" ht="12.75">
      <c r="A88" s="9" t="s">
        <v>96</v>
      </c>
      <c r="B88" s="1">
        <v>158</v>
      </c>
      <c r="C88" s="4">
        <v>1</v>
      </c>
      <c r="D88" s="10">
        <f t="shared" si="19"/>
        <v>158</v>
      </c>
      <c r="E88" s="7">
        <v>0</v>
      </c>
      <c r="F88" s="7">
        <v>1</v>
      </c>
      <c r="G88" s="7">
        <v>0</v>
      </c>
      <c r="H88" s="7">
        <v>0</v>
      </c>
      <c r="I88" s="16">
        <v>5</v>
      </c>
      <c r="J88" s="10">
        <f t="shared" si="27"/>
        <v>0</v>
      </c>
      <c r="K88" s="10">
        <f t="shared" si="20"/>
        <v>379.2</v>
      </c>
      <c r="L88" s="10">
        <f t="shared" si="21"/>
        <v>0</v>
      </c>
      <c r="M88" s="18">
        <f t="shared" si="22"/>
        <v>335.2128</v>
      </c>
      <c r="N88" s="10">
        <f t="shared" si="23"/>
        <v>0</v>
      </c>
      <c r="O88" s="10">
        <f t="shared" si="24"/>
        <v>158</v>
      </c>
      <c r="P88" s="10">
        <f t="shared" si="25"/>
        <v>0</v>
      </c>
      <c r="Q88" s="14">
        <f t="shared" si="26"/>
        <v>139.672</v>
      </c>
    </row>
    <row r="89" spans="1:17" s="1" customFormat="1" ht="12.75">
      <c r="A89" s="9" t="s">
        <v>166</v>
      </c>
      <c r="B89" s="1">
        <v>10339</v>
      </c>
      <c r="C89" s="4">
        <v>0.8</v>
      </c>
      <c r="D89" s="10">
        <f t="shared" si="19"/>
        <v>8271.2</v>
      </c>
      <c r="E89" s="7">
        <v>0.0693</v>
      </c>
      <c r="F89" s="7">
        <v>0.0386</v>
      </c>
      <c r="G89" s="7">
        <v>0.7685</v>
      </c>
      <c r="H89" s="7">
        <v>0.073</v>
      </c>
      <c r="I89" s="16">
        <v>5</v>
      </c>
      <c r="J89" s="10">
        <f t="shared" si="27"/>
        <v>1375.665984</v>
      </c>
      <c r="K89" s="10">
        <f t="shared" si="20"/>
        <v>766.2439680000001</v>
      </c>
      <c r="L89" s="10">
        <f t="shared" si="21"/>
        <v>13806.287040000001</v>
      </c>
      <c r="M89" s="18">
        <f t="shared" si="22"/>
        <v>6552.775488</v>
      </c>
      <c r="N89" s="10">
        <f t="shared" si="23"/>
        <v>573.19416</v>
      </c>
      <c r="O89" s="10">
        <f t="shared" si="24"/>
        <v>319.2683200000001</v>
      </c>
      <c r="P89" s="10">
        <f t="shared" si="25"/>
        <v>5752.619600000001</v>
      </c>
      <c r="Q89" s="14">
        <f t="shared" si="26"/>
        <v>2730.3231200000005</v>
      </c>
    </row>
    <row r="90" spans="1:17" s="1" customFormat="1" ht="12.75">
      <c r="A90" s="9" t="s">
        <v>167</v>
      </c>
      <c r="B90" s="1">
        <v>5162</v>
      </c>
      <c r="C90" s="4">
        <v>0.8</v>
      </c>
      <c r="D90" s="10">
        <f t="shared" si="19"/>
        <v>4129.6</v>
      </c>
      <c r="E90" s="7">
        <v>0.0693</v>
      </c>
      <c r="F90" s="7">
        <v>0.0386</v>
      </c>
      <c r="G90" s="7">
        <v>0.7685</v>
      </c>
      <c r="H90" s="7">
        <v>0.073</v>
      </c>
      <c r="I90" s="16">
        <v>5</v>
      </c>
      <c r="J90" s="10">
        <f t="shared" si="27"/>
        <v>686.8350720000001</v>
      </c>
      <c r="K90" s="10">
        <f t="shared" si="20"/>
        <v>382.56614400000007</v>
      </c>
      <c r="L90" s="10">
        <f t="shared" si="21"/>
        <v>6893.128320000001</v>
      </c>
      <c r="M90" s="18">
        <f t="shared" si="22"/>
        <v>3271.6343040000006</v>
      </c>
      <c r="N90" s="10">
        <f t="shared" si="23"/>
        <v>286.18128</v>
      </c>
      <c r="O90" s="10">
        <f t="shared" si="24"/>
        <v>159.40256000000002</v>
      </c>
      <c r="P90" s="10">
        <f t="shared" si="25"/>
        <v>2872.1368</v>
      </c>
      <c r="Q90" s="14">
        <f t="shared" si="26"/>
        <v>1363.1809600000001</v>
      </c>
    </row>
    <row r="91" spans="1:17" s="1" customFormat="1" ht="12.75">
      <c r="A91" s="9" t="s">
        <v>115</v>
      </c>
      <c r="B91" s="1">
        <v>90</v>
      </c>
      <c r="C91" s="4">
        <v>0.4</v>
      </c>
      <c r="D91" s="10">
        <f t="shared" si="19"/>
        <v>36</v>
      </c>
      <c r="E91" s="7">
        <v>0.26</v>
      </c>
      <c r="F91" s="7">
        <v>0.57</v>
      </c>
      <c r="G91" s="7">
        <v>0.0991</v>
      </c>
      <c r="H91" s="7">
        <v>0.068</v>
      </c>
      <c r="I91" s="16">
        <v>12</v>
      </c>
      <c r="J91" s="10">
        <f t="shared" si="27"/>
        <v>9.36</v>
      </c>
      <c r="K91" s="10">
        <f t="shared" si="20"/>
        <v>20.52</v>
      </c>
      <c r="L91" s="10">
        <f t="shared" si="21"/>
        <v>1.1195999999999997</v>
      </c>
      <c r="M91" s="18">
        <f t="shared" si="22"/>
        <v>22.1952852</v>
      </c>
      <c r="N91" s="10">
        <f t="shared" si="23"/>
        <v>9.36</v>
      </c>
      <c r="O91" s="10">
        <f t="shared" si="24"/>
        <v>20.52</v>
      </c>
      <c r="P91" s="10">
        <f t="shared" si="25"/>
        <v>1.1195999999999997</v>
      </c>
      <c r="Q91" s="14">
        <f t="shared" si="26"/>
        <v>22.1952852</v>
      </c>
    </row>
    <row r="92" spans="1:17" s="1" customFormat="1" ht="12.75">
      <c r="A92" s="9" t="s">
        <v>110</v>
      </c>
      <c r="B92" s="1">
        <v>805</v>
      </c>
      <c r="C92" s="4">
        <v>1</v>
      </c>
      <c r="D92" s="10">
        <f t="shared" si="19"/>
        <v>805</v>
      </c>
      <c r="E92" s="7">
        <v>0.345</v>
      </c>
      <c r="F92" s="7">
        <v>0.395</v>
      </c>
      <c r="G92" s="7">
        <v>0.16</v>
      </c>
      <c r="H92" s="7">
        <v>0.085</v>
      </c>
      <c r="I92" s="16">
        <v>24</v>
      </c>
      <c r="J92" s="10">
        <f t="shared" si="27"/>
        <v>138.86249999999998</v>
      </c>
      <c r="K92" s="10">
        <f t="shared" si="20"/>
        <v>158.9875</v>
      </c>
      <c r="L92" s="10">
        <f t="shared" si="21"/>
        <v>30.1875</v>
      </c>
      <c r="M92" s="18">
        <f t="shared" si="22"/>
        <v>205.9673</v>
      </c>
      <c r="N92" s="10">
        <f t="shared" si="23"/>
        <v>277.72499999999997</v>
      </c>
      <c r="O92" s="10">
        <f t="shared" si="24"/>
        <v>317.975</v>
      </c>
      <c r="P92" s="10">
        <f t="shared" si="25"/>
        <v>60.375</v>
      </c>
      <c r="Q92" s="14">
        <f t="shared" si="26"/>
        <v>411.9346</v>
      </c>
    </row>
    <row r="93" spans="1:17" s="1" customFormat="1" ht="12.75">
      <c r="A93" s="9" t="s">
        <v>108</v>
      </c>
      <c r="B93" s="1">
        <v>25000</v>
      </c>
      <c r="C93" s="4">
        <v>0.75</v>
      </c>
      <c r="D93" s="10">
        <f t="shared" si="19"/>
        <v>18750</v>
      </c>
      <c r="E93" s="7">
        <v>0.0228</v>
      </c>
      <c r="F93" s="7">
        <v>0.0086</v>
      </c>
      <c r="G93" s="7">
        <v>0.1572</v>
      </c>
      <c r="H93" s="7">
        <v>0.0079</v>
      </c>
      <c r="I93" s="16">
        <v>7</v>
      </c>
      <c r="J93" s="10">
        <f t="shared" si="27"/>
        <v>732.8571428571429</v>
      </c>
      <c r="K93" s="10">
        <f t="shared" si="20"/>
        <v>276.42857142857144</v>
      </c>
      <c r="L93" s="10">
        <f t="shared" si="21"/>
        <v>4798.9285714285725</v>
      </c>
      <c r="M93" s="18">
        <f t="shared" si="22"/>
        <v>2385.163928571429</v>
      </c>
      <c r="N93" s="10">
        <f t="shared" si="23"/>
        <v>427.5</v>
      </c>
      <c r="O93" s="10">
        <f t="shared" si="24"/>
        <v>161.25</v>
      </c>
      <c r="P93" s="10">
        <f t="shared" si="25"/>
        <v>2799.3750000000005</v>
      </c>
      <c r="Q93" s="14">
        <f t="shared" si="26"/>
        <v>1391.3456250000002</v>
      </c>
    </row>
    <row r="94" spans="1:17" s="1" customFormat="1" ht="12.75">
      <c r="A94" s="9" t="s">
        <v>109</v>
      </c>
      <c r="B94" s="1">
        <v>20000</v>
      </c>
      <c r="C94" s="4">
        <v>0.75</v>
      </c>
      <c r="D94" s="10">
        <f t="shared" si="19"/>
        <v>15000</v>
      </c>
      <c r="E94" s="7">
        <v>0.014</v>
      </c>
      <c r="F94" s="7">
        <v>0.004</v>
      </c>
      <c r="G94" s="7">
        <v>0.174</v>
      </c>
      <c r="H94" s="7">
        <v>0.0079</v>
      </c>
      <c r="I94" s="16">
        <v>12</v>
      </c>
      <c r="J94" s="10">
        <f t="shared" si="27"/>
        <v>210</v>
      </c>
      <c r="K94" s="10">
        <f t="shared" si="20"/>
        <v>60</v>
      </c>
      <c r="L94" s="10">
        <f t="shared" si="21"/>
        <v>2491.5</v>
      </c>
      <c r="M94" s="18">
        <f t="shared" si="22"/>
        <v>1098.5205</v>
      </c>
      <c r="N94" s="10">
        <f t="shared" si="23"/>
        <v>210</v>
      </c>
      <c r="O94" s="10">
        <f t="shared" si="24"/>
        <v>60</v>
      </c>
      <c r="P94" s="10">
        <f t="shared" si="25"/>
        <v>2491.5</v>
      </c>
      <c r="Q94" s="14">
        <f t="shared" si="26"/>
        <v>1098.5205</v>
      </c>
    </row>
    <row r="95" spans="1:17" s="1" customFormat="1" ht="12.75">
      <c r="A95" s="9" t="s">
        <v>104</v>
      </c>
      <c r="B95" s="1">
        <v>900</v>
      </c>
      <c r="C95" s="4">
        <v>0.75</v>
      </c>
      <c r="D95" s="10">
        <f t="shared" si="19"/>
        <v>675</v>
      </c>
      <c r="E95" s="7">
        <v>0.13</v>
      </c>
      <c r="F95" s="7">
        <v>0.03</v>
      </c>
      <c r="G95" s="7">
        <v>0.8</v>
      </c>
      <c r="H95" s="7">
        <v>0.25</v>
      </c>
      <c r="I95" s="16">
        <v>12</v>
      </c>
      <c r="J95" s="10">
        <f t="shared" si="27"/>
        <v>87.75</v>
      </c>
      <c r="K95" s="10">
        <f t="shared" si="20"/>
        <v>20.25</v>
      </c>
      <c r="L95" s="10">
        <f t="shared" si="21"/>
        <v>371.25000000000006</v>
      </c>
      <c r="M95" s="18">
        <f t="shared" si="22"/>
        <v>195.53400000000002</v>
      </c>
      <c r="N95" s="10">
        <f t="shared" si="23"/>
        <v>87.75</v>
      </c>
      <c r="O95" s="10">
        <f t="shared" si="24"/>
        <v>20.25</v>
      </c>
      <c r="P95" s="10">
        <f t="shared" si="25"/>
        <v>371.25000000000006</v>
      </c>
      <c r="Q95" s="14">
        <f t="shared" si="26"/>
        <v>195.53400000000002</v>
      </c>
    </row>
    <row r="96" spans="1:17" s="1" customFormat="1" ht="12.75">
      <c r="A96" s="1" t="s">
        <v>45</v>
      </c>
      <c r="B96" s="1">
        <v>1887</v>
      </c>
      <c r="C96" s="4">
        <v>0.75</v>
      </c>
      <c r="D96" s="10">
        <f t="shared" si="19"/>
        <v>1415.25</v>
      </c>
      <c r="E96" s="7">
        <v>0.1102</v>
      </c>
      <c r="F96" s="7">
        <v>0.0422</v>
      </c>
      <c r="G96" s="7">
        <v>0.7285</v>
      </c>
      <c r="H96" s="7">
        <v>0.085</v>
      </c>
      <c r="I96" s="16">
        <v>3.5</v>
      </c>
      <c r="J96" s="10">
        <f t="shared" si="27"/>
        <v>534.7218857142858</v>
      </c>
      <c r="K96" s="10">
        <f t="shared" si="20"/>
        <v>204.76645714285718</v>
      </c>
      <c r="L96" s="10">
        <f t="shared" si="21"/>
        <v>3122.4458571428577</v>
      </c>
      <c r="M96" s="18">
        <f t="shared" si="22"/>
        <v>1596.3374646000004</v>
      </c>
      <c r="N96" s="10">
        <f t="shared" si="23"/>
        <v>155.96055</v>
      </c>
      <c r="O96" s="10">
        <f t="shared" si="24"/>
        <v>59.72355</v>
      </c>
      <c r="P96" s="10">
        <f t="shared" si="25"/>
        <v>910.7133750000002</v>
      </c>
      <c r="Q96" s="14">
        <f t="shared" si="26"/>
        <v>465.59842717500004</v>
      </c>
    </row>
    <row r="97" spans="1:17" s="1" customFormat="1" ht="12.75">
      <c r="A97" s="9" t="s">
        <v>117</v>
      </c>
      <c r="B97" s="1">
        <v>900</v>
      </c>
      <c r="C97" s="4">
        <v>0.75</v>
      </c>
      <c r="D97" s="10">
        <f t="shared" si="19"/>
        <v>675</v>
      </c>
      <c r="E97" s="7">
        <v>0.025</v>
      </c>
      <c r="F97" s="7">
        <v>0.001</v>
      </c>
      <c r="G97" s="7">
        <v>0.085</v>
      </c>
      <c r="H97" s="7">
        <v>0.048</v>
      </c>
      <c r="I97" s="16">
        <v>12</v>
      </c>
      <c r="J97" s="10">
        <f t="shared" si="27"/>
        <v>16.875</v>
      </c>
      <c r="K97" s="10">
        <f t="shared" si="20"/>
        <v>0.6750000000000002</v>
      </c>
      <c r="L97" s="10">
        <f t="shared" si="21"/>
        <v>24.975000000000005</v>
      </c>
      <c r="M97" s="18">
        <f t="shared" si="22"/>
        <v>16.79265</v>
      </c>
      <c r="N97" s="10">
        <f t="shared" si="23"/>
        <v>16.875</v>
      </c>
      <c r="O97" s="10">
        <f t="shared" si="24"/>
        <v>0.675</v>
      </c>
      <c r="P97" s="10">
        <f t="shared" si="25"/>
        <v>24.975000000000005</v>
      </c>
      <c r="Q97" s="14">
        <f t="shared" si="26"/>
        <v>16.79265</v>
      </c>
    </row>
    <row r="98" spans="1:17" s="1" customFormat="1" ht="12.75">
      <c r="A98" s="9" t="s">
        <v>124</v>
      </c>
      <c r="B98" s="1">
        <v>2240</v>
      </c>
      <c r="C98" s="4">
        <v>1</v>
      </c>
      <c r="D98" s="10">
        <f t="shared" si="19"/>
        <v>2240</v>
      </c>
      <c r="E98" s="7">
        <v>0.2386</v>
      </c>
      <c r="F98" s="7">
        <v>0.0115</v>
      </c>
      <c r="G98" s="7">
        <v>0.6262</v>
      </c>
      <c r="H98" s="7">
        <v>0.163</v>
      </c>
      <c r="I98" s="16">
        <v>3.5</v>
      </c>
      <c r="J98" s="10">
        <f t="shared" si="27"/>
        <v>1832.4480000000003</v>
      </c>
      <c r="K98" s="10">
        <f t="shared" si="20"/>
        <v>88.32000000000001</v>
      </c>
      <c r="L98" s="10">
        <f t="shared" si="21"/>
        <v>3557.3759999999997</v>
      </c>
      <c r="M98" s="18">
        <f t="shared" si="22"/>
        <v>2163.936768</v>
      </c>
      <c r="N98" s="10">
        <f t="shared" si="23"/>
        <v>534.464</v>
      </c>
      <c r="O98" s="10">
        <f t="shared" si="24"/>
        <v>25.759999999999998</v>
      </c>
      <c r="P98" s="10">
        <f t="shared" si="25"/>
        <v>1037.568</v>
      </c>
      <c r="Q98" s="14">
        <f t="shared" si="26"/>
        <v>631.148224</v>
      </c>
    </row>
    <row r="99" spans="1:17" s="1" customFormat="1" ht="12.75">
      <c r="A99" s="9" t="s">
        <v>186</v>
      </c>
      <c r="B99" s="1">
        <v>300000</v>
      </c>
      <c r="C99" s="4">
        <v>0.9</v>
      </c>
      <c r="D99" s="10">
        <f aca="true" t="shared" si="28" ref="D99:D130">B99*C99</f>
        <v>270000</v>
      </c>
      <c r="E99" s="7">
        <v>0.0218</v>
      </c>
      <c r="F99" s="7">
        <v>0.0034</v>
      </c>
      <c r="G99" s="7">
        <v>0.0326</v>
      </c>
      <c r="H99" s="7">
        <v>0.01</v>
      </c>
      <c r="I99" s="16">
        <v>12</v>
      </c>
      <c r="J99" s="10">
        <f t="shared" si="27"/>
        <v>5886</v>
      </c>
      <c r="K99" s="10">
        <f aca="true" t="shared" si="29" ref="K99:K126">D99*F99*12/I99</f>
        <v>918</v>
      </c>
      <c r="L99" s="10">
        <f aca="true" t="shared" si="30" ref="L99:L126">D99*(G99-H99)*12/I99</f>
        <v>6101.999999999999</v>
      </c>
      <c r="M99" s="18">
        <f aca="true" t="shared" si="31" ref="M99:M130">((J99*3870)+(K99*8840)+(L99*3870))/10000</f>
        <v>5450.868</v>
      </c>
      <c r="N99" s="10">
        <f aca="true" t="shared" si="32" ref="N99:N126">D99*E99</f>
        <v>5886</v>
      </c>
      <c r="O99" s="10">
        <f aca="true" t="shared" si="33" ref="O99:O126">D99*F99</f>
        <v>918</v>
      </c>
      <c r="P99" s="10">
        <f aca="true" t="shared" si="34" ref="P99:P126">D99*(G99-H99)</f>
        <v>6101.999999999999</v>
      </c>
      <c r="Q99" s="14">
        <f aca="true" t="shared" si="35" ref="Q99:Q130">((N99*3870)+(O99*8840)+(P99*3870))/10000</f>
        <v>5450.868</v>
      </c>
    </row>
    <row r="100" spans="1:17" s="1" customFormat="1" ht="12.75">
      <c r="A100" s="9" t="s">
        <v>97</v>
      </c>
      <c r="B100" s="1">
        <v>1255</v>
      </c>
      <c r="C100" s="4">
        <v>0.4</v>
      </c>
      <c r="D100" s="10">
        <f t="shared" si="28"/>
        <v>502</v>
      </c>
      <c r="E100" s="7">
        <v>0</v>
      </c>
      <c r="F100" s="7">
        <v>1</v>
      </c>
      <c r="G100" s="7">
        <v>0</v>
      </c>
      <c r="H100" s="7">
        <v>0</v>
      </c>
      <c r="I100" s="16">
        <v>5</v>
      </c>
      <c r="J100" s="10">
        <f t="shared" si="27"/>
        <v>0</v>
      </c>
      <c r="K100" s="10">
        <f t="shared" si="29"/>
        <v>1204.8</v>
      </c>
      <c r="L100" s="10">
        <f t="shared" si="30"/>
        <v>0</v>
      </c>
      <c r="M100" s="18">
        <f t="shared" si="31"/>
        <v>1065.0432</v>
      </c>
      <c r="N100" s="10">
        <f t="shared" si="32"/>
        <v>0</v>
      </c>
      <c r="O100" s="10">
        <f t="shared" si="33"/>
        <v>502</v>
      </c>
      <c r="P100" s="10">
        <f t="shared" si="34"/>
        <v>0</v>
      </c>
      <c r="Q100" s="14">
        <f t="shared" si="35"/>
        <v>443.768</v>
      </c>
    </row>
    <row r="101" spans="1:17" s="1" customFormat="1" ht="12.75">
      <c r="A101" s="1" t="s">
        <v>46</v>
      </c>
      <c r="B101" s="1">
        <v>2421</v>
      </c>
      <c r="C101" s="4">
        <v>0.75</v>
      </c>
      <c r="D101" s="10">
        <f t="shared" si="28"/>
        <v>1815.75</v>
      </c>
      <c r="E101" s="7">
        <v>0.1689</v>
      </c>
      <c r="F101" s="7">
        <v>0.069</v>
      </c>
      <c r="G101" s="7">
        <v>0.6627</v>
      </c>
      <c r="H101" s="7">
        <v>0.106</v>
      </c>
      <c r="I101" s="16">
        <v>3.5</v>
      </c>
      <c r="J101" s="10">
        <f t="shared" si="27"/>
        <v>1051.4748857142856</v>
      </c>
      <c r="K101" s="10">
        <f t="shared" si="29"/>
        <v>429.5545714285715</v>
      </c>
      <c r="L101" s="10">
        <f t="shared" si="30"/>
        <v>3465.6960857142853</v>
      </c>
      <c r="M101" s="18">
        <f t="shared" si="31"/>
        <v>2127.871407085714</v>
      </c>
      <c r="N101" s="10">
        <f t="shared" si="32"/>
        <v>306.68017499999996</v>
      </c>
      <c r="O101" s="10">
        <f t="shared" si="33"/>
        <v>125.28675000000001</v>
      </c>
      <c r="P101" s="10">
        <f t="shared" si="34"/>
        <v>1010.8280249999999</v>
      </c>
      <c r="Q101" s="14">
        <f t="shared" si="35"/>
        <v>620.6291603999999</v>
      </c>
    </row>
    <row r="102" spans="1:17" s="1" customFormat="1" ht="12.75">
      <c r="A102" s="9" t="s">
        <v>98</v>
      </c>
      <c r="B102" s="1">
        <v>8500</v>
      </c>
      <c r="C102" s="4">
        <v>0.75</v>
      </c>
      <c r="D102" s="10">
        <f t="shared" si="28"/>
        <v>6375</v>
      </c>
      <c r="E102" s="7">
        <v>0.018</v>
      </c>
      <c r="F102" s="7">
        <v>0.01</v>
      </c>
      <c r="G102" s="7">
        <v>0.11</v>
      </c>
      <c r="H102" s="7">
        <v>0.0076</v>
      </c>
      <c r="I102" s="16">
        <v>8</v>
      </c>
      <c r="J102" s="10">
        <f t="shared" si="27"/>
        <v>172.12499999999997</v>
      </c>
      <c r="K102" s="10">
        <f t="shared" si="29"/>
        <v>95.625</v>
      </c>
      <c r="L102" s="10">
        <f t="shared" si="30"/>
        <v>979.2</v>
      </c>
      <c r="M102" s="18">
        <f t="shared" si="31"/>
        <v>530.095275</v>
      </c>
      <c r="N102" s="10">
        <f t="shared" si="32"/>
        <v>114.74999999999999</v>
      </c>
      <c r="O102" s="10">
        <f t="shared" si="33"/>
        <v>63.75</v>
      </c>
      <c r="P102" s="10">
        <f t="shared" si="34"/>
        <v>652.8000000000001</v>
      </c>
      <c r="Q102" s="14">
        <f t="shared" si="35"/>
        <v>353.39685000000003</v>
      </c>
    </row>
    <row r="103" spans="1:17" s="1" customFormat="1" ht="12.75">
      <c r="A103" s="9" t="s">
        <v>168</v>
      </c>
      <c r="B103" s="1">
        <v>13450</v>
      </c>
      <c r="C103" s="4">
        <v>0.86</v>
      </c>
      <c r="D103" s="10">
        <f t="shared" si="28"/>
        <v>11567</v>
      </c>
      <c r="E103" s="7">
        <v>0.02</v>
      </c>
      <c r="F103" s="7">
        <v>0.001</v>
      </c>
      <c r="G103" s="7">
        <v>0.0703</v>
      </c>
      <c r="H103" s="7">
        <v>0.032</v>
      </c>
      <c r="I103" s="16">
        <v>5</v>
      </c>
      <c r="J103" s="10">
        <f t="shared" si="27"/>
        <v>555.216</v>
      </c>
      <c r="K103" s="10">
        <f t="shared" si="29"/>
        <v>27.7608</v>
      </c>
      <c r="L103" s="10">
        <f t="shared" si="30"/>
        <v>1063.23864</v>
      </c>
      <c r="M103" s="18">
        <f t="shared" si="31"/>
        <v>650.88249288</v>
      </c>
      <c r="N103" s="10">
        <f t="shared" si="32"/>
        <v>231.34</v>
      </c>
      <c r="O103" s="10">
        <f t="shared" si="33"/>
        <v>11.567</v>
      </c>
      <c r="P103" s="10">
        <f t="shared" si="34"/>
        <v>443.0161</v>
      </c>
      <c r="Q103" s="14">
        <f t="shared" si="35"/>
        <v>271.2010387</v>
      </c>
    </row>
    <row r="104" spans="1:17" s="1" customFormat="1" ht="12.75">
      <c r="A104" s="9" t="s">
        <v>169</v>
      </c>
      <c r="B104" s="1">
        <v>8400</v>
      </c>
      <c r="C104" s="4">
        <v>0.86</v>
      </c>
      <c r="D104" s="10">
        <f t="shared" si="28"/>
        <v>7224</v>
      </c>
      <c r="E104" s="7">
        <v>0.02</v>
      </c>
      <c r="F104" s="7">
        <v>0.001</v>
      </c>
      <c r="G104" s="7">
        <v>0.0703</v>
      </c>
      <c r="H104" s="7">
        <v>0.032</v>
      </c>
      <c r="I104" s="16">
        <v>2.5</v>
      </c>
      <c r="J104" s="10">
        <f t="shared" si="27"/>
        <v>693.5039999999999</v>
      </c>
      <c r="K104" s="10">
        <f t="shared" si="29"/>
        <v>34.675200000000004</v>
      </c>
      <c r="L104" s="10">
        <f t="shared" si="30"/>
        <v>1328.0601599999998</v>
      </c>
      <c r="M104" s="18">
        <f t="shared" si="31"/>
        <v>812.9982067199999</v>
      </c>
      <c r="N104" s="10">
        <f t="shared" si="32"/>
        <v>144.48</v>
      </c>
      <c r="O104" s="10">
        <f t="shared" si="33"/>
        <v>7.224</v>
      </c>
      <c r="P104" s="10">
        <f t="shared" si="34"/>
        <v>276.6792</v>
      </c>
      <c r="Q104" s="14">
        <f t="shared" si="35"/>
        <v>169.37462639999998</v>
      </c>
    </row>
    <row r="105" spans="1:17" s="1" customFormat="1" ht="12.75">
      <c r="A105" s="1" t="s">
        <v>47</v>
      </c>
      <c r="B105" s="1">
        <v>1177</v>
      </c>
      <c r="C105" s="4">
        <v>1</v>
      </c>
      <c r="D105" s="10">
        <f t="shared" si="28"/>
        <v>1177</v>
      </c>
      <c r="E105" s="7">
        <v>0</v>
      </c>
      <c r="F105" s="7">
        <v>1</v>
      </c>
      <c r="G105" s="7">
        <v>0</v>
      </c>
      <c r="H105" s="7">
        <v>0</v>
      </c>
      <c r="I105" s="16">
        <v>12</v>
      </c>
      <c r="J105" s="10">
        <f t="shared" si="27"/>
        <v>0</v>
      </c>
      <c r="K105" s="10">
        <f t="shared" si="29"/>
        <v>1177</v>
      </c>
      <c r="L105" s="10">
        <f t="shared" si="30"/>
        <v>0</v>
      </c>
      <c r="M105" s="18">
        <f t="shared" si="31"/>
        <v>1040.468</v>
      </c>
      <c r="N105" s="10">
        <f t="shared" si="32"/>
        <v>0</v>
      </c>
      <c r="O105" s="10">
        <f t="shared" si="33"/>
        <v>1177</v>
      </c>
      <c r="P105" s="10">
        <f t="shared" si="34"/>
        <v>0</v>
      </c>
      <c r="Q105" s="14">
        <f t="shared" si="35"/>
        <v>1040.468</v>
      </c>
    </row>
    <row r="106" spans="1:17" s="1" customFormat="1" ht="12.75">
      <c r="A106" s="9" t="s">
        <v>120</v>
      </c>
      <c r="B106" s="1">
        <v>56071</v>
      </c>
      <c r="C106" s="4">
        <v>0.9</v>
      </c>
      <c r="D106" s="10">
        <f t="shared" si="28"/>
        <v>50463.9</v>
      </c>
      <c r="E106" s="7">
        <v>0.011</v>
      </c>
      <c r="F106" s="7">
        <v>0.001</v>
      </c>
      <c r="G106" s="7">
        <v>0.0934</v>
      </c>
      <c r="H106" s="7">
        <v>0.017</v>
      </c>
      <c r="I106" s="16">
        <v>4</v>
      </c>
      <c r="J106" s="10">
        <f t="shared" si="27"/>
        <v>1665.3087</v>
      </c>
      <c r="K106" s="10">
        <f t="shared" si="29"/>
        <v>151.39170000000001</v>
      </c>
      <c r="L106" s="10">
        <f t="shared" si="30"/>
        <v>11566.32588</v>
      </c>
      <c r="M106" s="18">
        <f t="shared" si="31"/>
        <v>5254.47284526</v>
      </c>
      <c r="N106" s="10">
        <f t="shared" si="32"/>
        <v>555.1029</v>
      </c>
      <c r="O106" s="10">
        <f t="shared" si="33"/>
        <v>50.4639</v>
      </c>
      <c r="P106" s="10">
        <f t="shared" si="34"/>
        <v>3855.44196</v>
      </c>
      <c r="Q106" s="14">
        <f t="shared" si="35"/>
        <v>1751.49094842</v>
      </c>
    </row>
    <row r="107" spans="1:17" s="1" customFormat="1" ht="12.75">
      <c r="A107" s="9" t="s">
        <v>131</v>
      </c>
      <c r="B107" s="1">
        <v>15500</v>
      </c>
      <c r="C107" s="4">
        <v>1</v>
      </c>
      <c r="D107" s="10">
        <f t="shared" si="28"/>
        <v>15500</v>
      </c>
      <c r="E107" s="7">
        <v>0.015</v>
      </c>
      <c r="F107" s="7">
        <v>0.002</v>
      </c>
      <c r="G107" s="7">
        <v>0.0218</v>
      </c>
      <c r="H107" s="7">
        <v>0.01</v>
      </c>
      <c r="I107" s="16">
        <v>2</v>
      </c>
      <c r="J107" s="10">
        <f t="shared" si="27"/>
        <v>1395</v>
      </c>
      <c r="K107" s="10">
        <f t="shared" si="29"/>
        <v>186</v>
      </c>
      <c r="L107" s="10">
        <f t="shared" si="30"/>
        <v>1097.4</v>
      </c>
      <c r="M107" s="18">
        <f t="shared" si="31"/>
        <v>1128.9828</v>
      </c>
      <c r="N107" s="10">
        <f t="shared" si="32"/>
        <v>232.5</v>
      </c>
      <c r="O107" s="10">
        <f t="shared" si="33"/>
        <v>31</v>
      </c>
      <c r="P107" s="10">
        <f t="shared" si="34"/>
        <v>182.9</v>
      </c>
      <c r="Q107" s="14">
        <f t="shared" si="35"/>
        <v>188.1638</v>
      </c>
    </row>
    <row r="108" spans="1:17" s="1" customFormat="1" ht="12.75">
      <c r="A108" s="1" t="s">
        <v>48</v>
      </c>
      <c r="B108" s="1">
        <v>3524</v>
      </c>
      <c r="C108" s="4">
        <v>1</v>
      </c>
      <c r="D108" s="10">
        <f t="shared" si="28"/>
        <v>3524</v>
      </c>
      <c r="E108" s="7">
        <v>0</v>
      </c>
      <c r="F108" s="7">
        <v>1</v>
      </c>
      <c r="G108" s="7">
        <v>0</v>
      </c>
      <c r="H108" s="7">
        <v>0</v>
      </c>
      <c r="I108" s="16">
        <v>12</v>
      </c>
      <c r="J108" s="10">
        <f t="shared" si="27"/>
        <v>0</v>
      </c>
      <c r="K108" s="10">
        <f t="shared" si="29"/>
        <v>3524</v>
      </c>
      <c r="L108" s="10">
        <f t="shared" si="30"/>
        <v>0</v>
      </c>
      <c r="M108" s="18">
        <f t="shared" si="31"/>
        <v>3115.216</v>
      </c>
      <c r="N108" s="10">
        <f t="shared" si="32"/>
        <v>0</v>
      </c>
      <c r="O108" s="10">
        <f t="shared" si="33"/>
        <v>3524</v>
      </c>
      <c r="P108" s="10">
        <f t="shared" si="34"/>
        <v>0</v>
      </c>
      <c r="Q108" s="14">
        <f t="shared" si="35"/>
        <v>3115.216</v>
      </c>
    </row>
    <row r="109" spans="1:17" s="1" customFormat="1" ht="12.75">
      <c r="A109" s="1" t="s">
        <v>49</v>
      </c>
      <c r="B109" s="1">
        <v>418</v>
      </c>
      <c r="C109" s="4">
        <v>1</v>
      </c>
      <c r="D109" s="10">
        <f t="shared" si="28"/>
        <v>418</v>
      </c>
      <c r="E109" s="7">
        <v>0</v>
      </c>
      <c r="F109" s="7">
        <v>1</v>
      </c>
      <c r="G109" s="7">
        <v>0</v>
      </c>
      <c r="H109" s="7">
        <v>0</v>
      </c>
      <c r="I109" s="16">
        <v>12</v>
      </c>
      <c r="J109" s="10">
        <f t="shared" si="27"/>
        <v>0</v>
      </c>
      <c r="K109" s="10">
        <f t="shared" si="29"/>
        <v>418</v>
      </c>
      <c r="L109" s="10">
        <f t="shared" si="30"/>
        <v>0</v>
      </c>
      <c r="M109" s="18">
        <f t="shared" si="31"/>
        <v>369.512</v>
      </c>
      <c r="N109" s="10">
        <f t="shared" si="32"/>
        <v>0</v>
      </c>
      <c r="O109" s="10">
        <f t="shared" si="33"/>
        <v>418</v>
      </c>
      <c r="P109" s="10">
        <f t="shared" si="34"/>
        <v>0</v>
      </c>
      <c r="Q109" s="14">
        <f t="shared" si="35"/>
        <v>369.512</v>
      </c>
    </row>
    <row r="110" spans="1:17" s="1" customFormat="1" ht="12.75">
      <c r="A110" s="1" t="s">
        <v>128</v>
      </c>
      <c r="B110" s="1">
        <v>25000</v>
      </c>
      <c r="C110" s="4">
        <v>0.85</v>
      </c>
      <c r="D110" s="10">
        <f t="shared" si="28"/>
        <v>21250</v>
      </c>
      <c r="E110" s="7">
        <v>0.012</v>
      </c>
      <c r="F110" s="7">
        <v>0.003</v>
      </c>
      <c r="G110" s="7">
        <v>0.1799</v>
      </c>
      <c r="H110" s="7">
        <v>0.049</v>
      </c>
      <c r="I110" s="16">
        <v>4</v>
      </c>
      <c r="J110" s="10">
        <f aca="true" t="shared" si="36" ref="J110:J126">D110*E110*12/I110</f>
        <v>765</v>
      </c>
      <c r="K110" s="10">
        <f t="shared" si="29"/>
        <v>191.25</v>
      </c>
      <c r="L110" s="10">
        <f t="shared" si="30"/>
        <v>8344.875000000002</v>
      </c>
      <c r="M110" s="18">
        <f t="shared" si="31"/>
        <v>3694.586625000001</v>
      </c>
      <c r="N110" s="10">
        <f t="shared" si="32"/>
        <v>255</v>
      </c>
      <c r="O110" s="10">
        <f t="shared" si="33"/>
        <v>63.75</v>
      </c>
      <c r="P110" s="10">
        <f t="shared" si="34"/>
        <v>2781.6250000000005</v>
      </c>
      <c r="Q110" s="14">
        <f t="shared" si="35"/>
        <v>1231.5288750000002</v>
      </c>
    </row>
    <row r="111" spans="1:17" s="1" customFormat="1" ht="12.75">
      <c r="A111" s="1" t="s">
        <v>50</v>
      </c>
      <c r="B111" s="1">
        <v>3824</v>
      </c>
      <c r="C111" s="4">
        <v>0.7</v>
      </c>
      <c r="D111" s="10">
        <f t="shared" si="28"/>
        <v>2676.7999999999997</v>
      </c>
      <c r="E111" s="7">
        <v>0.258</v>
      </c>
      <c r="F111" s="7">
        <v>0.4924</v>
      </c>
      <c r="G111" s="7">
        <v>0.1613</v>
      </c>
      <c r="H111" s="7">
        <v>0.085</v>
      </c>
      <c r="I111" s="16">
        <v>4</v>
      </c>
      <c r="J111" s="10">
        <f t="shared" si="36"/>
        <v>2071.8432</v>
      </c>
      <c r="K111" s="10">
        <f t="shared" si="29"/>
        <v>3954.16896</v>
      </c>
      <c r="L111" s="10">
        <f t="shared" si="30"/>
        <v>612.7195199999999</v>
      </c>
      <c r="M111" s="18">
        <f t="shared" si="31"/>
        <v>4534.41113328</v>
      </c>
      <c r="N111" s="10">
        <f t="shared" si="32"/>
        <v>690.6143999999999</v>
      </c>
      <c r="O111" s="10">
        <f t="shared" si="33"/>
        <v>1318.05632</v>
      </c>
      <c r="P111" s="10">
        <f t="shared" si="34"/>
        <v>204.23983999999996</v>
      </c>
      <c r="Q111" s="14">
        <f t="shared" si="35"/>
        <v>1511.47037776</v>
      </c>
    </row>
    <row r="112" spans="1:17" s="1" customFormat="1" ht="12.75">
      <c r="A112" s="1" t="s">
        <v>51</v>
      </c>
      <c r="B112" s="1">
        <v>2292</v>
      </c>
      <c r="C112" s="4">
        <v>1</v>
      </c>
      <c r="D112" s="10">
        <f t="shared" si="28"/>
        <v>2292</v>
      </c>
      <c r="E112" s="7">
        <v>0.2455</v>
      </c>
      <c r="F112" s="7">
        <v>0.0116</v>
      </c>
      <c r="G112" s="7">
        <v>0.6037</v>
      </c>
      <c r="H112" s="7">
        <v>0.255</v>
      </c>
      <c r="I112" s="16">
        <v>3</v>
      </c>
      <c r="J112" s="10">
        <f t="shared" si="36"/>
        <v>2250.744</v>
      </c>
      <c r="K112" s="10">
        <f t="shared" si="29"/>
        <v>106.3488</v>
      </c>
      <c r="L112" s="10">
        <f t="shared" si="30"/>
        <v>3196.8816</v>
      </c>
      <c r="M112" s="18">
        <f t="shared" si="31"/>
        <v>2202.2434464000003</v>
      </c>
      <c r="N112" s="10">
        <f t="shared" si="32"/>
        <v>562.686</v>
      </c>
      <c r="O112" s="10">
        <f t="shared" si="33"/>
        <v>26.5872</v>
      </c>
      <c r="P112" s="10">
        <f t="shared" si="34"/>
        <v>799.2204</v>
      </c>
      <c r="Q112" s="14">
        <f t="shared" si="35"/>
        <v>550.5608616000001</v>
      </c>
    </row>
    <row r="113" spans="1:17" s="1" customFormat="1" ht="12.75">
      <c r="A113" s="1" t="s">
        <v>194</v>
      </c>
      <c r="B113" s="1">
        <v>5828</v>
      </c>
      <c r="C113" s="4">
        <v>0.94</v>
      </c>
      <c r="D113" s="10">
        <f t="shared" si="28"/>
        <v>5478.32</v>
      </c>
      <c r="E113" s="7">
        <v>0.028</v>
      </c>
      <c r="F113" s="7">
        <v>0.002</v>
      </c>
      <c r="G113" s="7">
        <v>0.0755</v>
      </c>
      <c r="H113" s="7">
        <v>0.025</v>
      </c>
      <c r="I113" s="16">
        <v>2.5</v>
      </c>
      <c r="J113" s="10">
        <f t="shared" si="36"/>
        <v>736.2862079999999</v>
      </c>
      <c r="K113" s="10">
        <f t="shared" si="29"/>
        <v>52.591872</v>
      </c>
      <c r="L113" s="10">
        <f t="shared" si="30"/>
        <v>1327.9447679999998</v>
      </c>
      <c r="M113" s="18">
        <f t="shared" si="31"/>
        <v>845.3486025599999</v>
      </c>
      <c r="N113" s="10">
        <f t="shared" si="32"/>
        <v>153.39296</v>
      </c>
      <c r="O113" s="10">
        <f t="shared" si="33"/>
        <v>10.95664</v>
      </c>
      <c r="P113" s="10">
        <f t="shared" si="34"/>
        <v>276.65515999999997</v>
      </c>
      <c r="Q113" s="14">
        <f t="shared" si="35"/>
        <v>176.11429219999997</v>
      </c>
    </row>
    <row r="114" spans="1:17" s="1" customFormat="1" ht="12.75">
      <c r="A114" s="9" t="s">
        <v>52</v>
      </c>
      <c r="B114" s="1">
        <v>11414</v>
      </c>
      <c r="C114" s="4">
        <v>1</v>
      </c>
      <c r="D114" s="10">
        <f t="shared" si="28"/>
        <v>11414</v>
      </c>
      <c r="E114" s="7">
        <v>0.0542</v>
      </c>
      <c r="F114" s="7">
        <v>0.004</v>
      </c>
      <c r="G114" s="7">
        <v>0.1445</v>
      </c>
      <c r="H114" s="7">
        <v>0.051</v>
      </c>
      <c r="I114" s="16">
        <v>2.5</v>
      </c>
      <c r="J114" s="10">
        <f t="shared" si="36"/>
        <v>2969.4662399999997</v>
      </c>
      <c r="K114" s="10">
        <f t="shared" si="29"/>
        <v>219.1488</v>
      </c>
      <c r="L114" s="10">
        <f t="shared" si="30"/>
        <v>5122.6032000000005</v>
      </c>
      <c r="M114" s="18">
        <f t="shared" si="31"/>
        <v>3325.3584124800004</v>
      </c>
      <c r="N114" s="10">
        <f t="shared" si="32"/>
        <v>618.6388</v>
      </c>
      <c r="O114" s="10">
        <f t="shared" si="33"/>
        <v>45.656</v>
      </c>
      <c r="P114" s="10">
        <f t="shared" si="34"/>
        <v>1067.209</v>
      </c>
      <c r="Q114" s="14">
        <f t="shared" si="35"/>
        <v>692.7830026</v>
      </c>
    </row>
    <row r="115" spans="1:17" s="1" customFormat="1" ht="12.75">
      <c r="A115" s="1" t="s">
        <v>193</v>
      </c>
      <c r="B115" s="1">
        <v>30719</v>
      </c>
      <c r="C115" s="4">
        <v>1</v>
      </c>
      <c r="D115" s="10">
        <f t="shared" si="28"/>
        <v>30719</v>
      </c>
      <c r="E115" s="7">
        <v>0.0086</v>
      </c>
      <c r="F115" s="7">
        <v>0.0017</v>
      </c>
      <c r="G115" s="7">
        <v>0.0464</v>
      </c>
      <c r="H115" s="7">
        <v>0.017</v>
      </c>
      <c r="I115" s="16">
        <v>3</v>
      </c>
      <c r="J115" s="10">
        <f t="shared" si="36"/>
        <v>1056.7336</v>
      </c>
      <c r="K115" s="10">
        <f t="shared" si="29"/>
        <v>208.8892</v>
      </c>
      <c r="L115" s="10">
        <f t="shared" si="30"/>
        <v>3612.5543999999995</v>
      </c>
      <c r="M115" s="18">
        <f t="shared" si="31"/>
        <v>1991.6725088</v>
      </c>
      <c r="N115" s="10">
        <f t="shared" si="32"/>
        <v>264.1834</v>
      </c>
      <c r="O115" s="10">
        <f t="shared" si="33"/>
        <v>52.2223</v>
      </c>
      <c r="P115" s="10">
        <f t="shared" si="34"/>
        <v>903.1385999999999</v>
      </c>
      <c r="Q115" s="14">
        <f t="shared" si="35"/>
        <v>497.9181272</v>
      </c>
    </row>
    <row r="116" spans="1:17" s="1" customFormat="1" ht="12.75">
      <c r="A116" s="9" t="s">
        <v>170</v>
      </c>
      <c r="B116" s="1">
        <v>2500</v>
      </c>
      <c r="C116" s="4">
        <v>1</v>
      </c>
      <c r="D116" s="10">
        <f t="shared" si="28"/>
        <v>2500</v>
      </c>
      <c r="E116" s="7">
        <v>0.217</v>
      </c>
      <c r="F116" s="7">
        <v>0.0149</v>
      </c>
      <c r="G116" s="7">
        <v>0.6278</v>
      </c>
      <c r="H116" s="7">
        <v>0.15</v>
      </c>
      <c r="I116" s="16">
        <v>7</v>
      </c>
      <c r="J116" s="10">
        <f t="shared" si="36"/>
        <v>930</v>
      </c>
      <c r="K116" s="10">
        <f t="shared" si="29"/>
        <v>63.857142857142854</v>
      </c>
      <c r="L116" s="10">
        <f t="shared" si="30"/>
        <v>2047.7142857142858</v>
      </c>
      <c r="M116" s="18">
        <f t="shared" si="31"/>
        <v>1208.825142857143</v>
      </c>
      <c r="N116" s="10">
        <f t="shared" si="32"/>
        <v>542.5</v>
      </c>
      <c r="O116" s="10">
        <f t="shared" si="33"/>
        <v>37.25</v>
      </c>
      <c r="P116" s="10">
        <f t="shared" si="34"/>
        <v>1194.5</v>
      </c>
      <c r="Q116" s="14">
        <f t="shared" si="35"/>
        <v>705.148</v>
      </c>
    </row>
    <row r="117" spans="1:17" s="1" customFormat="1" ht="12.75">
      <c r="A117" s="9" t="s">
        <v>171</v>
      </c>
      <c r="B117" s="1">
        <v>769</v>
      </c>
      <c r="C117" s="4">
        <v>1</v>
      </c>
      <c r="D117" s="10">
        <f t="shared" si="28"/>
        <v>769</v>
      </c>
      <c r="E117" s="7">
        <v>0.217</v>
      </c>
      <c r="F117" s="7">
        <v>0.0149</v>
      </c>
      <c r="G117" s="7">
        <v>0.6278</v>
      </c>
      <c r="H117" s="7">
        <v>0.15</v>
      </c>
      <c r="I117" s="16">
        <v>7</v>
      </c>
      <c r="J117" s="10">
        <f t="shared" si="36"/>
        <v>286.068</v>
      </c>
      <c r="K117" s="10">
        <f t="shared" si="29"/>
        <v>19.642457142857143</v>
      </c>
      <c r="L117" s="10">
        <f t="shared" si="30"/>
        <v>629.8769142857143</v>
      </c>
      <c r="M117" s="18">
        <f t="shared" si="31"/>
        <v>371.8346139428571</v>
      </c>
      <c r="N117" s="10">
        <f t="shared" si="32"/>
        <v>166.873</v>
      </c>
      <c r="O117" s="10">
        <f t="shared" si="33"/>
        <v>11.4581</v>
      </c>
      <c r="P117" s="10">
        <f t="shared" si="34"/>
        <v>367.4282</v>
      </c>
      <c r="Q117" s="14">
        <f t="shared" si="35"/>
        <v>216.9035248</v>
      </c>
    </row>
    <row r="118" spans="1:17" s="1" customFormat="1" ht="12.75">
      <c r="A118" s="9" t="s">
        <v>93</v>
      </c>
      <c r="B118" s="1">
        <v>1200</v>
      </c>
      <c r="C118" s="4">
        <v>1</v>
      </c>
      <c r="D118" s="10">
        <f t="shared" si="28"/>
        <v>1200</v>
      </c>
      <c r="E118" s="7">
        <v>0.122</v>
      </c>
      <c r="F118" s="7">
        <v>0.732</v>
      </c>
      <c r="G118" s="7">
        <v>0.06</v>
      </c>
      <c r="H118" s="7">
        <v>0.023</v>
      </c>
      <c r="I118" s="16">
        <v>12</v>
      </c>
      <c r="J118" s="10">
        <f t="shared" si="36"/>
        <v>146.4</v>
      </c>
      <c r="K118" s="10">
        <f t="shared" si="29"/>
        <v>878.4</v>
      </c>
      <c r="L118" s="10">
        <f t="shared" si="30"/>
        <v>44.4</v>
      </c>
      <c r="M118" s="18">
        <f t="shared" si="31"/>
        <v>850.3452</v>
      </c>
      <c r="N118" s="10">
        <f t="shared" si="32"/>
        <v>146.4</v>
      </c>
      <c r="O118" s="10">
        <f t="shared" si="33"/>
        <v>878.4</v>
      </c>
      <c r="P118" s="10">
        <f t="shared" si="34"/>
        <v>44.4</v>
      </c>
      <c r="Q118" s="14">
        <f t="shared" si="35"/>
        <v>850.3452</v>
      </c>
    </row>
    <row r="119" spans="1:17" s="1" customFormat="1" ht="12.75" customHeight="1">
      <c r="A119" s="9" t="s">
        <v>91</v>
      </c>
      <c r="B119">
        <v>1783</v>
      </c>
      <c r="C119" s="4">
        <v>0.53</v>
      </c>
      <c r="D119" s="10">
        <f t="shared" si="28"/>
        <v>944.99</v>
      </c>
      <c r="E119" s="7">
        <v>0.2027</v>
      </c>
      <c r="F119" s="7">
        <v>0.4539</v>
      </c>
      <c r="G119" s="7">
        <v>0.2751</v>
      </c>
      <c r="H119" s="7">
        <v>0.103</v>
      </c>
      <c r="I119" s="16">
        <v>12</v>
      </c>
      <c r="J119" s="10">
        <f t="shared" si="36"/>
        <v>191.549473</v>
      </c>
      <c r="K119" s="10">
        <f t="shared" si="29"/>
        <v>428.930961</v>
      </c>
      <c r="L119" s="10">
        <f t="shared" si="30"/>
        <v>162.63277900000003</v>
      </c>
      <c r="M119" s="18">
        <f t="shared" si="31"/>
        <v>516.243501048</v>
      </c>
      <c r="N119" s="10">
        <f t="shared" si="32"/>
        <v>191.549473</v>
      </c>
      <c r="O119" s="10">
        <f t="shared" si="33"/>
        <v>428.930961</v>
      </c>
      <c r="P119" s="10">
        <f t="shared" si="34"/>
        <v>162.63277900000003</v>
      </c>
      <c r="Q119" s="14">
        <f t="shared" si="35"/>
        <v>516.243501048</v>
      </c>
    </row>
    <row r="120" spans="1:17" s="2" customFormat="1" ht="12.75">
      <c r="A120" s="1" t="s">
        <v>53</v>
      </c>
      <c r="B120" s="1">
        <v>6720</v>
      </c>
      <c r="C120" s="4">
        <v>0.65</v>
      </c>
      <c r="D120" s="10">
        <f t="shared" si="28"/>
        <v>4368</v>
      </c>
      <c r="E120" s="7">
        <v>0.013</v>
      </c>
      <c r="F120" s="7">
        <v>0.0037</v>
      </c>
      <c r="G120" s="7">
        <v>0.3189</v>
      </c>
      <c r="H120" s="7">
        <v>0.023</v>
      </c>
      <c r="I120" s="16">
        <v>12</v>
      </c>
      <c r="J120" s="10">
        <f t="shared" si="36"/>
        <v>56.784</v>
      </c>
      <c r="K120" s="10">
        <f t="shared" si="29"/>
        <v>16.1616</v>
      </c>
      <c r="L120" s="10">
        <f t="shared" si="30"/>
        <v>1292.4912</v>
      </c>
      <c r="M120" s="18">
        <f t="shared" si="31"/>
        <v>536.4563568</v>
      </c>
      <c r="N120" s="10">
        <f t="shared" si="32"/>
        <v>56.784</v>
      </c>
      <c r="O120" s="10">
        <f t="shared" si="33"/>
        <v>16.1616</v>
      </c>
      <c r="P120" s="10">
        <f t="shared" si="34"/>
        <v>1292.4912</v>
      </c>
      <c r="Q120" s="14">
        <f t="shared" si="35"/>
        <v>536.4563568</v>
      </c>
    </row>
    <row r="121" spans="1:17" s="2" customFormat="1" ht="12.75">
      <c r="A121" s="1" t="s">
        <v>54</v>
      </c>
      <c r="B121" s="1">
        <v>28000</v>
      </c>
      <c r="C121" s="4">
        <v>0.75</v>
      </c>
      <c r="D121" s="10">
        <f t="shared" si="28"/>
        <v>21000</v>
      </c>
      <c r="E121" s="7">
        <v>0.0202</v>
      </c>
      <c r="F121" s="7">
        <v>0.0009</v>
      </c>
      <c r="G121" s="7">
        <v>0.1747</v>
      </c>
      <c r="H121" s="7">
        <v>0.022</v>
      </c>
      <c r="I121" s="16">
        <v>4</v>
      </c>
      <c r="J121" s="10">
        <f t="shared" si="36"/>
        <v>1272.6</v>
      </c>
      <c r="K121" s="10">
        <f t="shared" si="29"/>
        <v>56.699999999999996</v>
      </c>
      <c r="L121" s="10">
        <f t="shared" si="30"/>
        <v>9620.1</v>
      </c>
      <c r="M121" s="18">
        <f t="shared" si="31"/>
        <v>4265.5977</v>
      </c>
      <c r="N121" s="10">
        <f t="shared" si="32"/>
        <v>424.2</v>
      </c>
      <c r="O121" s="10">
        <f t="shared" si="33"/>
        <v>18.9</v>
      </c>
      <c r="P121" s="10">
        <f t="shared" si="34"/>
        <v>3206.7000000000003</v>
      </c>
      <c r="Q121" s="14">
        <f t="shared" si="35"/>
        <v>1421.8659000000002</v>
      </c>
    </row>
    <row r="122" spans="1:17" ht="12.75">
      <c r="A122" s="1" t="s">
        <v>56</v>
      </c>
      <c r="B122" s="1">
        <v>100000</v>
      </c>
      <c r="C122" s="4">
        <v>0.7</v>
      </c>
      <c r="D122" s="10">
        <f t="shared" si="28"/>
        <v>70000</v>
      </c>
      <c r="E122" s="7">
        <v>0.01</v>
      </c>
      <c r="F122" s="7">
        <v>0.001</v>
      </c>
      <c r="G122" s="7">
        <v>0.065</v>
      </c>
      <c r="H122" s="7">
        <v>0.005</v>
      </c>
      <c r="I122" s="16">
        <v>4</v>
      </c>
      <c r="J122" s="10">
        <f t="shared" si="36"/>
        <v>2100</v>
      </c>
      <c r="K122" s="10">
        <f t="shared" si="29"/>
        <v>210</v>
      </c>
      <c r="L122" s="10">
        <f t="shared" si="30"/>
        <v>12600</v>
      </c>
      <c r="M122" s="18">
        <f t="shared" si="31"/>
        <v>5874.54</v>
      </c>
      <c r="N122" s="10">
        <f t="shared" si="32"/>
        <v>700</v>
      </c>
      <c r="O122" s="10">
        <f t="shared" si="33"/>
        <v>70</v>
      </c>
      <c r="P122" s="10">
        <f t="shared" si="34"/>
        <v>4200</v>
      </c>
      <c r="Q122" s="14">
        <f t="shared" si="35"/>
        <v>1958.18</v>
      </c>
    </row>
    <row r="123" spans="1:17" s="1" customFormat="1" ht="12.75">
      <c r="A123" s="1" t="s">
        <v>55</v>
      </c>
      <c r="B123" s="1">
        <v>21056</v>
      </c>
      <c r="C123" s="4">
        <v>0.7</v>
      </c>
      <c r="D123" s="10">
        <f t="shared" si="28"/>
        <v>14739.199999999999</v>
      </c>
      <c r="E123" s="7">
        <v>0.01</v>
      </c>
      <c r="F123" s="7">
        <v>0.001</v>
      </c>
      <c r="G123" s="7">
        <v>0.065</v>
      </c>
      <c r="H123" s="7">
        <v>0.005</v>
      </c>
      <c r="I123" s="16">
        <v>3</v>
      </c>
      <c r="J123" s="10">
        <f t="shared" si="36"/>
        <v>589.568</v>
      </c>
      <c r="K123" s="10">
        <f t="shared" si="29"/>
        <v>58.956799999999994</v>
      </c>
      <c r="L123" s="10">
        <f t="shared" si="30"/>
        <v>3537.408</v>
      </c>
      <c r="M123" s="18">
        <f t="shared" si="31"/>
        <v>1649.2575232</v>
      </c>
      <c r="N123" s="10">
        <f t="shared" si="32"/>
        <v>147.392</v>
      </c>
      <c r="O123" s="10">
        <f t="shared" si="33"/>
        <v>14.739199999999999</v>
      </c>
      <c r="P123" s="10">
        <f t="shared" si="34"/>
        <v>884.352</v>
      </c>
      <c r="Q123" s="14">
        <f t="shared" si="35"/>
        <v>412.3143808</v>
      </c>
    </row>
    <row r="124" spans="1:17" ht="12.75">
      <c r="A124" s="1" t="s">
        <v>58</v>
      </c>
      <c r="B124" s="1">
        <v>4000</v>
      </c>
      <c r="C124" s="4">
        <v>0.55</v>
      </c>
      <c r="D124" s="10">
        <f t="shared" si="28"/>
        <v>2200</v>
      </c>
      <c r="E124" s="7">
        <v>0.3023</v>
      </c>
      <c r="F124" s="7">
        <v>0.4905</v>
      </c>
      <c r="G124" s="7">
        <v>0.1071</v>
      </c>
      <c r="H124" s="7">
        <v>0.06</v>
      </c>
      <c r="I124" s="16">
        <v>4</v>
      </c>
      <c r="J124" s="10">
        <f t="shared" si="36"/>
        <v>1995.1800000000003</v>
      </c>
      <c r="K124" s="10">
        <f t="shared" si="29"/>
        <v>3237.2999999999997</v>
      </c>
      <c r="L124" s="10">
        <f t="shared" si="30"/>
        <v>310.86</v>
      </c>
      <c r="M124" s="18">
        <f t="shared" si="31"/>
        <v>3754.2106799999997</v>
      </c>
      <c r="N124" s="10">
        <f t="shared" si="32"/>
        <v>665.0600000000001</v>
      </c>
      <c r="O124" s="10">
        <f t="shared" si="33"/>
        <v>1079.1</v>
      </c>
      <c r="P124" s="10">
        <f t="shared" si="34"/>
        <v>103.62</v>
      </c>
      <c r="Q124" s="14">
        <f t="shared" si="35"/>
        <v>1251.40356</v>
      </c>
    </row>
    <row r="125" spans="1:17" ht="12.75">
      <c r="A125" s="1" t="s">
        <v>57</v>
      </c>
      <c r="B125" s="1">
        <v>650</v>
      </c>
      <c r="C125" s="4">
        <v>0.74</v>
      </c>
      <c r="D125" s="10">
        <f t="shared" si="28"/>
        <v>481</v>
      </c>
      <c r="E125" s="7">
        <v>0.3023</v>
      </c>
      <c r="F125" s="7">
        <v>0.4905</v>
      </c>
      <c r="G125" s="7">
        <v>0.1071</v>
      </c>
      <c r="H125" s="7">
        <v>0.06</v>
      </c>
      <c r="I125" s="16">
        <v>3</v>
      </c>
      <c r="J125" s="10">
        <f t="shared" si="36"/>
        <v>581.6252000000001</v>
      </c>
      <c r="K125" s="10">
        <f t="shared" si="29"/>
        <v>943.7220000000001</v>
      </c>
      <c r="L125" s="10">
        <f t="shared" si="30"/>
        <v>90.6204</v>
      </c>
      <c r="M125" s="18">
        <f t="shared" si="31"/>
        <v>1094.4092952</v>
      </c>
      <c r="N125" s="10">
        <f t="shared" si="32"/>
        <v>145.40630000000002</v>
      </c>
      <c r="O125" s="10">
        <f t="shared" si="33"/>
        <v>235.9305</v>
      </c>
      <c r="P125" s="10">
        <f t="shared" si="34"/>
        <v>22.6551</v>
      </c>
      <c r="Q125" s="14">
        <f t="shared" si="35"/>
        <v>273.6023238</v>
      </c>
    </row>
    <row r="126" spans="1:17" s="2" customFormat="1" ht="12.75">
      <c r="A126" s="1" t="s">
        <v>60</v>
      </c>
      <c r="B126" s="1">
        <v>368</v>
      </c>
      <c r="C126" s="4">
        <v>1</v>
      </c>
      <c r="D126" s="10">
        <f t="shared" si="28"/>
        <v>368</v>
      </c>
      <c r="E126" s="7">
        <v>0</v>
      </c>
      <c r="F126" s="7">
        <v>1</v>
      </c>
      <c r="G126" s="7">
        <v>0</v>
      </c>
      <c r="H126" s="7">
        <v>0</v>
      </c>
      <c r="I126" s="16">
        <v>3</v>
      </c>
      <c r="J126" s="10">
        <f t="shared" si="36"/>
        <v>0</v>
      </c>
      <c r="K126" s="10">
        <f t="shared" si="29"/>
        <v>1472</v>
      </c>
      <c r="L126" s="10">
        <f t="shared" si="30"/>
        <v>0</v>
      </c>
      <c r="M126" s="18">
        <f t="shared" si="31"/>
        <v>1301.248</v>
      </c>
      <c r="N126" s="10">
        <f t="shared" si="32"/>
        <v>0</v>
      </c>
      <c r="O126" s="10">
        <f t="shared" si="33"/>
        <v>368</v>
      </c>
      <c r="P126" s="10">
        <f t="shared" si="34"/>
        <v>0</v>
      </c>
      <c r="Q126" s="14">
        <f t="shared" si="35"/>
        <v>325.312</v>
      </c>
    </row>
    <row r="127" spans="1:17" s="1" customFormat="1" ht="12.75">
      <c r="A127" s="1" t="s">
        <v>59</v>
      </c>
      <c r="B127" s="1">
        <v>100000</v>
      </c>
      <c r="C127" s="4">
        <v>0.722</v>
      </c>
      <c r="D127" s="10">
        <f t="shared" si="28"/>
        <v>72200</v>
      </c>
      <c r="H127" s="7">
        <v>0</v>
      </c>
      <c r="I127" s="16">
        <v>4</v>
      </c>
      <c r="J127" s="10">
        <v>4095</v>
      </c>
      <c r="K127" s="10">
        <v>3447</v>
      </c>
      <c r="L127" s="10">
        <v>12911</v>
      </c>
      <c r="M127" s="18">
        <f t="shared" si="31"/>
        <v>9628.47</v>
      </c>
      <c r="N127" s="10">
        <v>1365</v>
      </c>
      <c r="O127" s="10">
        <v>1149</v>
      </c>
      <c r="P127" s="10">
        <v>4304</v>
      </c>
      <c r="Q127" s="14">
        <f t="shared" si="35"/>
        <v>3209.619</v>
      </c>
    </row>
    <row r="128" spans="1:17" s="1" customFormat="1" ht="12.75">
      <c r="A128" s="1" t="s">
        <v>61</v>
      </c>
      <c r="B128" s="1">
        <v>1800</v>
      </c>
      <c r="C128" s="4">
        <v>1</v>
      </c>
      <c r="D128" s="10">
        <f t="shared" si="28"/>
        <v>1800</v>
      </c>
      <c r="E128" s="7">
        <v>0.1412</v>
      </c>
      <c r="F128" s="7">
        <v>0.0607</v>
      </c>
      <c r="G128" s="7">
        <v>0.6416</v>
      </c>
      <c r="H128" s="7">
        <v>0.07</v>
      </c>
      <c r="I128" s="16">
        <v>4</v>
      </c>
      <c r="J128" s="10">
        <f aca="true" t="shared" si="37" ref="J128:J159">D128*E128*12/I128</f>
        <v>762.48</v>
      </c>
      <c r="K128" s="10">
        <f aca="true" t="shared" si="38" ref="K128:K159">D128*F128*12/I128</f>
        <v>327.78</v>
      </c>
      <c r="L128" s="10">
        <f aca="true" t="shared" si="39" ref="L128:L159">D128*(G128-H128)*12/I128</f>
        <v>3086.6399999999994</v>
      </c>
      <c r="M128" s="18">
        <f t="shared" si="31"/>
        <v>1779.3669599999998</v>
      </c>
      <c r="N128" s="10">
        <f aca="true" t="shared" si="40" ref="N128:N159">D128*E128</f>
        <v>254.16</v>
      </c>
      <c r="O128" s="10">
        <f aca="true" t="shared" si="41" ref="O128:O159">D128*F128</f>
        <v>109.25999999999999</v>
      </c>
      <c r="P128" s="10">
        <f aca="true" t="shared" si="42" ref="P128:P159">D128*(G128-H128)</f>
        <v>1028.8799999999999</v>
      </c>
      <c r="Q128" s="14">
        <f t="shared" si="35"/>
        <v>593.12232</v>
      </c>
    </row>
    <row r="129" spans="1:17" s="1" customFormat="1" ht="12.75">
      <c r="A129" s="9" t="s">
        <v>172</v>
      </c>
      <c r="B129" s="1">
        <v>30000</v>
      </c>
      <c r="C129" s="4">
        <v>0.8</v>
      </c>
      <c r="D129" s="10">
        <f t="shared" si="28"/>
        <v>24000</v>
      </c>
      <c r="E129" s="7">
        <v>0.0246</v>
      </c>
      <c r="F129" s="7">
        <v>0.0033</v>
      </c>
      <c r="G129" s="7">
        <v>0.0402</v>
      </c>
      <c r="H129" s="7">
        <v>0.018</v>
      </c>
      <c r="I129" s="16">
        <v>4</v>
      </c>
      <c r="J129" s="10">
        <f t="shared" si="37"/>
        <v>1771.1999999999998</v>
      </c>
      <c r="K129" s="10">
        <f t="shared" si="38"/>
        <v>237.60000000000002</v>
      </c>
      <c r="L129" s="10">
        <f t="shared" si="39"/>
        <v>1598.4</v>
      </c>
      <c r="M129" s="18">
        <f t="shared" si="31"/>
        <v>1514.0736</v>
      </c>
      <c r="N129" s="10">
        <f t="shared" si="40"/>
        <v>590.4</v>
      </c>
      <c r="O129" s="10">
        <f t="shared" si="41"/>
        <v>79.2</v>
      </c>
      <c r="P129" s="10">
        <f t="shared" si="42"/>
        <v>532.8000000000001</v>
      </c>
      <c r="Q129" s="14">
        <f t="shared" si="35"/>
        <v>504.6912</v>
      </c>
    </row>
    <row r="130" spans="1:17" s="1" customFormat="1" ht="12.75">
      <c r="A130" s="9" t="s">
        <v>173</v>
      </c>
      <c r="B130" s="1">
        <v>14000</v>
      </c>
      <c r="C130" s="4">
        <v>0.8</v>
      </c>
      <c r="D130" s="10">
        <f t="shared" si="28"/>
        <v>11200</v>
      </c>
      <c r="E130" s="7">
        <v>0.0246</v>
      </c>
      <c r="F130" s="7">
        <v>0.0033</v>
      </c>
      <c r="G130" s="7">
        <v>0.0402</v>
      </c>
      <c r="H130" s="7">
        <v>0.018</v>
      </c>
      <c r="I130" s="16">
        <v>3</v>
      </c>
      <c r="J130" s="10">
        <f t="shared" si="37"/>
        <v>1102.08</v>
      </c>
      <c r="K130" s="10">
        <f t="shared" si="38"/>
        <v>147.84</v>
      </c>
      <c r="L130" s="10">
        <f t="shared" si="39"/>
        <v>994.5600000000001</v>
      </c>
      <c r="M130" s="18">
        <f t="shared" si="31"/>
        <v>942.0902399999999</v>
      </c>
      <c r="N130" s="10">
        <f t="shared" si="40"/>
        <v>275.52</v>
      </c>
      <c r="O130" s="10">
        <f t="shared" si="41"/>
        <v>36.96</v>
      </c>
      <c r="P130" s="10">
        <f t="shared" si="42"/>
        <v>248.64000000000001</v>
      </c>
      <c r="Q130" s="14">
        <f t="shared" si="35"/>
        <v>235.52255999999997</v>
      </c>
    </row>
    <row r="131" spans="1:17" s="1" customFormat="1" ht="12.75">
      <c r="A131" s="1" t="s">
        <v>62</v>
      </c>
      <c r="B131" s="1">
        <v>2030</v>
      </c>
      <c r="C131" s="4">
        <v>0.4</v>
      </c>
      <c r="D131" s="10">
        <f aca="true" t="shared" si="43" ref="D131:D162">B131*C131</f>
        <v>812</v>
      </c>
      <c r="E131" s="7">
        <v>0</v>
      </c>
      <c r="F131" s="7">
        <v>1</v>
      </c>
      <c r="G131" s="7">
        <v>0</v>
      </c>
      <c r="H131" s="7">
        <v>0</v>
      </c>
      <c r="I131" s="16">
        <v>3</v>
      </c>
      <c r="J131" s="10">
        <f t="shared" si="37"/>
        <v>0</v>
      </c>
      <c r="K131" s="10">
        <f t="shared" si="38"/>
        <v>3248</v>
      </c>
      <c r="L131" s="10">
        <f t="shared" si="39"/>
        <v>0</v>
      </c>
      <c r="M131" s="18">
        <f aca="true" t="shared" si="44" ref="M131:M162">((J131*3870)+(K131*8840)+(L131*3870))/10000</f>
        <v>2871.232</v>
      </c>
      <c r="N131" s="10">
        <f t="shared" si="40"/>
        <v>0</v>
      </c>
      <c r="O131" s="10">
        <f t="shared" si="41"/>
        <v>812</v>
      </c>
      <c r="P131" s="10">
        <f t="shared" si="42"/>
        <v>0</v>
      </c>
      <c r="Q131" s="14">
        <f aca="true" t="shared" si="45" ref="Q131:Q162">((N131*3870)+(O131*8840)+(P131*3870))/10000</f>
        <v>717.808</v>
      </c>
    </row>
    <row r="132" spans="1:17" ht="12.75">
      <c r="A132" s="9" t="s">
        <v>174</v>
      </c>
      <c r="B132" s="1">
        <v>7941</v>
      </c>
      <c r="C132" s="4">
        <v>0.75</v>
      </c>
      <c r="D132" s="10">
        <f t="shared" si="43"/>
        <v>5955.75</v>
      </c>
      <c r="E132" s="7">
        <v>0.107</v>
      </c>
      <c r="F132" s="7">
        <v>0.0066</v>
      </c>
      <c r="G132" s="7">
        <v>0.7995</v>
      </c>
      <c r="H132" s="7">
        <v>0.013</v>
      </c>
      <c r="I132" s="16">
        <v>3</v>
      </c>
      <c r="J132" s="10">
        <f t="shared" si="37"/>
        <v>2549.061</v>
      </c>
      <c r="K132" s="10">
        <f t="shared" si="38"/>
        <v>157.2318</v>
      </c>
      <c r="L132" s="10">
        <f t="shared" si="39"/>
        <v>18736.7895</v>
      </c>
      <c r="M132" s="18">
        <f t="shared" si="44"/>
        <v>8376.617054699998</v>
      </c>
      <c r="N132" s="10">
        <f t="shared" si="40"/>
        <v>637.26525</v>
      </c>
      <c r="O132" s="10">
        <f t="shared" si="41"/>
        <v>39.30795</v>
      </c>
      <c r="P132" s="10">
        <f t="shared" si="42"/>
        <v>4684.197375</v>
      </c>
      <c r="Q132" s="14">
        <f t="shared" si="45"/>
        <v>2094.1542636749996</v>
      </c>
    </row>
    <row r="133" spans="1:17" ht="12.75">
      <c r="A133" s="9" t="s">
        <v>175</v>
      </c>
      <c r="B133" s="1">
        <v>4329</v>
      </c>
      <c r="C133" s="4">
        <v>0.75</v>
      </c>
      <c r="D133" s="10">
        <f t="shared" si="43"/>
        <v>3246.75</v>
      </c>
      <c r="E133" s="7">
        <v>0.107</v>
      </c>
      <c r="F133" s="7">
        <v>0.0066</v>
      </c>
      <c r="G133" s="7">
        <v>0.7995</v>
      </c>
      <c r="H133" s="7">
        <v>0.013</v>
      </c>
      <c r="I133" s="16">
        <v>3</v>
      </c>
      <c r="J133" s="10">
        <f t="shared" si="37"/>
        <v>1389.6089999999997</v>
      </c>
      <c r="K133" s="10">
        <f t="shared" si="38"/>
        <v>85.7142</v>
      </c>
      <c r="L133" s="10">
        <f t="shared" si="39"/>
        <v>10214.2755</v>
      </c>
      <c r="M133" s="18">
        <f t="shared" si="44"/>
        <v>4566.4746543</v>
      </c>
      <c r="N133" s="10">
        <f t="shared" si="40"/>
        <v>347.40225</v>
      </c>
      <c r="O133" s="10">
        <f t="shared" si="41"/>
        <v>21.42855</v>
      </c>
      <c r="P133" s="10">
        <f t="shared" si="42"/>
        <v>2553.568875</v>
      </c>
      <c r="Q133" s="14">
        <f t="shared" si="45"/>
        <v>1141.618663575</v>
      </c>
    </row>
    <row r="134" spans="1:17" s="1" customFormat="1" ht="12.75">
      <c r="A134" s="9" t="s">
        <v>176</v>
      </c>
      <c r="B134" s="1">
        <v>7941</v>
      </c>
      <c r="C134" s="4">
        <v>0.75</v>
      </c>
      <c r="D134" s="10">
        <f t="shared" si="43"/>
        <v>5955.75</v>
      </c>
      <c r="E134" s="7">
        <v>0.0713</v>
      </c>
      <c r="F134" s="7">
        <v>0.0066</v>
      </c>
      <c r="G134" s="7">
        <v>0.7995</v>
      </c>
      <c r="H134" s="7">
        <v>0.013</v>
      </c>
      <c r="I134" s="16">
        <v>4</v>
      </c>
      <c r="J134" s="10">
        <f t="shared" si="37"/>
        <v>1273.934925</v>
      </c>
      <c r="K134" s="10">
        <f t="shared" si="38"/>
        <v>117.92384999999999</v>
      </c>
      <c r="L134" s="10">
        <f t="shared" si="39"/>
        <v>14052.592125</v>
      </c>
      <c r="M134" s="18">
        <f t="shared" si="44"/>
        <v>6035.61065175</v>
      </c>
      <c r="N134" s="10">
        <f t="shared" si="40"/>
        <v>424.644975</v>
      </c>
      <c r="O134" s="10">
        <f t="shared" si="41"/>
        <v>39.30795</v>
      </c>
      <c r="P134" s="10">
        <f t="shared" si="42"/>
        <v>4684.197375</v>
      </c>
      <c r="Q134" s="14">
        <f t="shared" si="45"/>
        <v>2011.87021725</v>
      </c>
    </row>
    <row r="135" spans="1:17" s="1" customFormat="1" ht="12.75">
      <c r="A135" s="9" t="s">
        <v>177</v>
      </c>
      <c r="B135" s="1">
        <v>4329</v>
      </c>
      <c r="C135" s="4">
        <v>0.75</v>
      </c>
      <c r="D135" s="10">
        <f t="shared" si="43"/>
        <v>3246.75</v>
      </c>
      <c r="E135" s="7">
        <v>0.0713</v>
      </c>
      <c r="F135" s="7">
        <v>0.0066</v>
      </c>
      <c r="G135" s="7">
        <v>0.7995</v>
      </c>
      <c r="H135" s="7">
        <v>0.013</v>
      </c>
      <c r="I135" s="16">
        <v>4</v>
      </c>
      <c r="J135" s="10">
        <f t="shared" si="37"/>
        <v>694.479825</v>
      </c>
      <c r="K135" s="10">
        <f t="shared" si="38"/>
        <v>64.28565</v>
      </c>
      <c r="L135" s="10">
        <f t="shared" si="39"/>
        <v>7660.706625</v>
      </c>
      <c r="M135" s="18">
        <f t="shared" si="44"/>
        <v>3290.28567075</v>
      </c>
      <c r="N135" s="10">
        <f t="shared" si="40"/>
        <v>231.493275</v>
      </c>
      <c r="O135" s="10">
        <f t="shared" si="41"/>
        <v>21.42855</v>
      </c>
      <c r="P135" s="10">
        <f t="shared" si="42"/>
        <v>2553.568875</v>
      </c>
      <c r="Q135" s="14">
        <f t="shared" si="45"/>
        <v>1096.76189025</v>
      </c>
    </row>
    <row r="136" spans="1:17" s="1" customFormat="1" ht="12.75">
      <c r="A136" s="9" t="s">
        <v>122</v>
      </c>
      <c r="B136" s="1">
        <v>44000</v>
      </c>
      <c r="C136" s="4">
        <v>0.85</v>
      </c>
      <c r="D136" s="10">
        <f t="shared" si="43"/>
        <v>37400</v>
      </c>
      <c r="E136" s="7">
        <v>0.0108</v>
      </c>
      <c r="F136" s="7">
        <v>0.002</v>
      </c>
      <c r="G136" s="7">
        <v>0.0862</v>
      </c>
      <c r="H136" s="7">
        <v>0.023</v>
      </c>
      <c r="I136" s="16">
        <v>3</v>
      </c>
      <c r="J136" s="10">
        <f t="shared" si="37"/>
        <v>1615.68</v>
      </c>
      <c r="K136" s="10">
        <f t="shared" si="38"/>
        <v>299.2</v>
      </c>
      <c r="L136" s="10">
        <f t="shared" si="39"/>
        <v>9454.720000000001</v>
      </c>
      <c r="M136" s="18">
        <f t="shared" si="44"/>
        <v>4548.7376</v>
      </c>
      <c r="N136" s="10">
        <f t="shared" si="40"/>
        <v>403.92</v>
      </c>
      <c r="O136" s="10">
        <f t="shared" si="41"/>
        <v>74.8</v>
      </c>
      <c r="P136" s="10">
        <f t="shared" si="42"/>
        <v>2363.6800000000003</v>
      </c>
      <c r="Q136" s="14">
        <f t="shared" si="45"/>
        <v>1137.1844</v>
      </c>
    </row>
    <row r="137" spans="1:17" s="1" customFormat="1" ht="12.75">
      <c r="A137" s="12" t="s">
        <v>92</v>
      </c>
      <c r="B137" s="1">
        <v>2431</v>
      </c>
      <c r="C137" s="4">
        <v>0.7</v>
      </c>
      <c r="D137" s="10">
        <f t="shared" si="43"/>
        <v>1701.6999999999998</v>
      </c>
      <c r="E137" s="7">
        <v>0.0982</v>
      </c>
      <c r="F137" s="7">
        <v>0.0133</v>
      </c>
      <c r="G137" s="7">
        <v>0.7668</v>
      </c>
      <c r="H137" s="7">
        <v>0.08</v>
      </c>
      <c r="I137" s="16">
        <v>4</v>
      </c>
      <c r="J137" s="10">
        <f t="shared" si="37"/>
        <v>501.3208199999999</v>
      </c>
      <c r="K137" s="10">
        <f t="shared" si="38"/>
        <v>67.89782999999998</v>
      </c>
      <c r="L137" s="10">
        <f t="shared" si="39"/>
        <v>3506.18268</v>
      </c>
      <c r="M137" s="18">
        <f t="shared" si="44"/>
        <v>1610.92553622</v>
      </c>
      <c r="N137" s="10">
        <f t="shared" si="40"/>
        <v>167.10693999999998</v>
      </c>
      <c r="O137" s="10">
        <f t="shared" si="41"/>
        <v>22.632609999999996</v>
      </c>
      <c r="P137" s="10">
        <f t="shared" si="42"/>
        <v>1168.72756</v>
      </c>
      <c r="Q137" s="14">
        <f t="shared" si="45"/>
        <v>536.9751787399999</v>
      </c>
    </row>
    <row r="138" spans="1:17" s="1" customFormat="1" ht="12.75">
      <c r="A138" s="9" t="s">
        <v>178</v>
      </c>
      <c r="B138" s="1">
        <v>4000</v>
      </c>
      <c r="C138" s="4">
        <v>0.8</v>
      </c>
      <c r="D138" s="10">
        <f t="shared" si="43"/>
        <v>3200</v>
      </c>
      <c r="E138" s="7">
        <v>0</v>
      </c>
      <c r="F138" s="7">
        <v>0.543</v>
      </c>
      <c r="G138" s="7">
        <v>0</v>
      </c>
      <c r="H138" s="7">
        <v>0</v>
      </c>
      <c r="I138" s="16">
        <v>12</v>
      </c>
      <c r="J138" s="10">
        <f t="shared" si="37"/>
        <v>0</v>
      </c>
      <c r="K138" s="10">
        <f t="shared" si="38"/>
        <v>1737.6000000000001</v>
      </c>
      <c r="L138" s="10">
        <f t="shared" si="39"/>
        <v>0</v>
      </c>
      <c r="M138" s="18">
        <f t="shared" si="44"/>
        <v>1536.0384000000001</v>
      </c>
      <c r="N138" s="10">
        <f t="shared" si="40"/>
        <v>0</v>
      </c>
      <c r="O138" s="10">
        <f t="shared" si="41"/>
        <v>1737.6000000000001</v>
      </c>
      <c r="P138" s="10">
        <f t="shared" si="42"/>
        <v>0</v>
      </c>
      <c r="Q138" s="14">
        <f t="shared" si="45"/>
        <v>1536.0384000000001</v>
      </c>
    </row>
    <row r="139" spans="1:17" s="1" customFormat="1" ht="12.75">
      <c r="A139" s="9" t="s">
        <v>179</v>
      </c>
      <c r="B139" s="1">
        <v>2000</v>
      </c>
      <c r="C139" s="4">
        <v>0.8</v>
      </c>
      <c r="D139" s="10">
        <f t="shared" si="43"/>
        <v>1600</v>
      </c>
      <c r="E139" s="7">
        <v>0</v>
      </c>
      <c r="F139" s="7">
        <v>0.543</v>
      </c>
      <c r="G139" s="7">
        <v>0</v>
      </c>
      <c r="H139" s="7">
        <v>0</v>
      </c>
      <c r="I139" s="16">
        <v>12</v>
      </c>
      <c r="J139" s="10">
        <f t="shared" si="37"/>
        <v>0</v>
      </c>
      <c r="K139" s="10">
        <f t="shared" si="38"/>
        <v>868.8000000000001</v>
      </c>
      <c r="L139" s="10">
        <f t="shared" si="39"/>
        <v>0</v>
      </c>
      <c r="M139" s="18">
        <f t="shared" si="44"/>
        <v>768.0192000000001</v>
      </c>
      <c r="N139" s="10">
        <f t="shared" si="40"/>
        <v>0</v>
      </c>
      <c r="O139" s="10">
        <f t="shared" si="41"/>
        <v>868.8000000000001</v>
      </c>
      <c r="P139" s="10">
        <f t="shared" si="42"/>
        <v>0</v>
      </c>
      <c r="Q139" s="14">
        <f t="shared" si="45"/>
        <v>768.0192000000001</v>
      </c>
    </row>
    <row r="140" spans="1:17" s="1" customFormat="1" ht="12.75">
      <c r="A140" s="9" t="s">
        <v>180</v>
      </c>
      <c r="B140" s="1">
        <v>4000</v>
      </c>
      <c r="C140" s="4">
        <v>1</v>
      </c>
      <c r="D140" s="10">
        <f t="shared" si="43"/>
        <v>4000</v>
      </c>
      <c r="E140" s="7">
        <v>0.247</v>
      </c>
      <c r="F140" s="7">
        <v>0.42</v>
      </c>
      <c r="G140" s="7">
        <v>0.309</v>
      </c>
      <c r="H140" s="7">
        <v>0.179</v>
      </c>
      <c r="I140" s="16">
        <v>12</v>
      </c>
      <c r="J140" s="10">
        <f t="shared" si="37"/>
        <v>988</v>
      </c>
      <c r="K140" s="10">
        <f t="shared" si="38"/>
        <v>1680</v>
      </c>
      <c r="L140" s="10">
        <f t="shared" si="39"/>
        <v>520</v>
      </c>
      <c r="M140" s="18">
        <f t="shared" si="44"/>
        <v>2068.716</v>
      </c>
      <c r="N140" s="10">
        <f t="shared" si="40"/>
        <v>988</v>
      </c>
      <c r="O140" s="10">
        <f t="shared" si="41"/>
        <v>1680</v>
      </c>
      <c r="P140" s="10">
        <f t="shared" si="42"/>
        <v>520</v>
      </c>
      <c r="Q140" s="14">
        <f t="shared" si="45"/>
        <v>2068.716</v>
      </c>
    </row>
    <row r="141" spans="1:17" s="1" customFormat="1" ht="12.75" customHeight="1">
      <c r="A141" s="9" t="s">
        <v>181</v>
      </c>
      <c r="B141" s="1">
        <v>2000</v>
      </c>
      <c r="C141" s="4">
        <v>1</v>
      </c>
      <c r="D141" s="10">
        <f t="shared" si="43"/>
        <v>2000</v>
      </c>
      <c r="E141" s="7">
        <v>0.247</v>
      </c>
      <c r="F141" s="7">
        <v>0.42</v>
      </c>
      <c r="G141" s="7">
        <v>0.309</v>
      </c>
      <c r="H141" s="7">
        <v>0.179</v>
      </c>
      <c r="I141" s="16">
        <v>12</v>
      </c>
      <c r="J141" s="10">
        <f t="shared" si="37"/>
        <v>494</v>
      </c>
      <c r="K141" s="10">
        <f t="shared" si="38"/>
        <v>840</v>
      </c>
      <c r="L141" s="10">
        <f t="shared" si="39"/>
        <v>260</v>
      </c>
      <c r="M141" s="18">
        <f t="shared" si="44"/>
        <v>1034.358</v>
      </c>
      <c r="N141" s="10">
        <f t="shared" si="40"/>
        <v>494</v>
      </c>
      <c r="O141" s="10">
        <f t="shared" si="41"/>
        <v>840</v>
      </c>
      <c r="P141" s="10">
        <f t="shared" si="42"/>
        <v>260</v>
      </c>
      <c r="Q141" s="14">
        <f t="shared" si="45"/>
        <v>1034.358</v>
      </c>
    </row>
    <row r="142" spans="1:17" s="1" customFormat="1" ht="12.75">
      <c r="A142" s="1" t="s">
        <v>63</v>
      </c>
      <c r="B142" s="1">
        <v>1639</v>
      </c>
      <c r="C142" s="4">
        <v>0.51</v>
      </c>
      <c r="D142" s="10">
        <f t="shared" si="43"/>
        <v>835.89</v>
      </c>
      <c r="E142" s="7">
        <v>0.1618</v>
      </c>
      <c r="F142" s="7">
        <v>0.3845</v>
      </c>
      <c r="G142" s="7">
        <v>0.3429</v>
      </c>
      <c r="H142" s="7">
        <v>0.025</v>
      </c>
      <c r="I142" s="16">
        <v>5</v>
      </c>
      <c r="J142" s="10">
        <f t="shared" si="37"/>
        <v>324.5928048</v>
      </c>
      <c r="K142" s="10">
        <f t="shared" si="38"/>
        <v>771.3592919999999</v>
      </c>
      <c r="L142" s="10">
        <f t="shared" si="39"/>
        <v>637.7506344</v>
      </c>
      <c r="M142" s="18">
        <f t="shared" si="44"/>
        <v>1054.3085250983997</v>
      </c>
      <c r="N142" s="10">
        <f t="shared" si="40"/>
        <v>135.247002</v>
      </c>
      <c r="O142" s="10">
        <f t="shared" si="41"/>
        <v>321.399705</v>
      </c>
      <c r="P142" s="10">
        <f t="shared" si="42"/>
        <v>265.729431</v>
      </c>
      <c r="Q142" s="14">
        <f t="shared" si="45"/>
        <v>439.29521879099997</v>
      </c>
    </row>
    <row r="143" spans="1:17" s="1" customFormat="1" ht="12.75">
      <c r="A143" s="1" t="s">
        <v>64</v>
      </c>
      <c r="B143" s="1">
        <v>1639</v>
      </c>
      <c r="C143" s="4">
        <v>0.32</v>
      </c>
      <c r="D143" s="10">
        <f t="shared" si="43"/>
        <v>524.48</v>
      </c>
      <c r="E143" s="7">
        <v>0</v>
      </c>
      <c r="F143" s="7">
        <v>1</v>
      </c>
      <c r="G143" s="7">
        <v>0</v>
      </c>
      <c r="H143" s="7">
        <v>0</v>
      </c>
      <c r="I143" s="16">
        <v>5</v>
      </c>
      <c r="J143" s="10">
        <f t="shared" si="37"/>
        <v>0</v>
      </c>
      <c r="K143" s="10">
        <f t="shared" si="38"/>
        <v>1258.752</v>
      </c>
      <c r="L143" s="10">
        <f t="shared" si="39"/>
        <v>0</v>
      </c>
      <c r="M143" s="18">
        <f t="shared" si="44"/>
        <v>1112.736768</v>
      </c>
      <c r="N143" s="10">
        <f t="shared" si="40"/>
        <v>0</v>
      </c>
      <c r="O143" s="10">
        <f t="shared" si="41"/>
        <v>524.48</v>
      </c>
      <c r="P143" s="10">
        <f t="shared" si="42"/>
        <v>0</v>
      </c>
      <c r="Q143" s="14">
        <f t="shared" si="45"/>
        <v>463.64032000000003</v>
      </c>
    </row>
    <row r="144" spans="1:17" s="1" customFormat="1" ht="12.75">
      <c r="A144" s="1" t="s">
        <v>65</v>
      </c>
      <c r="B144" s="1">
        <v>2000</v>
      </c>
      <c r="C144" s="4">
        <v>0.3</v>
      </c>
      <c r="D144" s="10">
        <f t="shared" si="43"/>
        <v>600</v>
      </c>
      <c r="E144" s="7">
        <v>0</v>
      </c>
      <c r="F144" s="7">
        <v>1</v>
      </c>
      <c r="G144" s="7">
        <v>0</v>
      </c>
      <c r="H144" s="7">
        <v>0</v>
      </c>
      <c r="I144" s="16">
        <v>7</v>
      </c>
      <c r="J144" s="10">
        <f t="shared" si="37"/>
        <v>0</v>
      </c>
      <c r="K144" s="10">
        <f t="shared" si="38"/>
        <v>1028.5714285714287</v>
      </c>
      <c r="L144" s="10">
        <f t="shared" si="39"/>
        <v>0</v>
      </c>
      <c r="M144" s="18">
        <f t="shared" si="44"/>
        <v>909.2571428571429</v>
      </c>
      <c r="N144" s="10">
        <f t="shared" si="40"/>
        <v>0</v>
      </c>
      <c r="O144" s="10">
        <f t="shared" si="41"/>
        <v>600</v>
      </c>
      <c r="P144" s="10">
        <f t="shared" si="42"/>
        <v>0</v>
      </c>
      <c r="Q144" s="14">
        <f t="shared" si="45"/>
        <v>530.4</v>
      </c>
    </row>
    <row r="145" spans="1:17" s="1" customFormat="1" ht="12.75">
      <c r="A145" s="1" t="s">
        <v>66</v>
      </c>
      <c r="B145" s="1">
        <v>15000</v>
      </c>
      <c r="C145" s="4">
        <v>0.87</v>
      </c>
      <c r="D145" s="10">
        <f t="shared" si="43"/>
        <v>13050</v>
      </c>
      <c r="E145" s="7">
        <v>0.033</v>
      </c>
      <c r="F145" s="7">
        <v>0.002</v>
      </c>
      <c r="G145" s="7">
        <v>0.186</v>
      </c>
      <c r="H145" s="7">
        <v>0.105</v>
      </c>
      <c r="I145" s="16">
        <v>4</v>
      </c>
      <c r="J145" s="10">
        <f t="shared" si="37"/>
        <v>1291.95</v>
      </c>
      <c r="K145" s="10">
        <f t="shared" si="38"/>
        <v>78.30000000000001</v>
      </c>
      <c r="L145" s="10">
        <f t="shared" si="39"/>
        <v>3171.1499999999996</v>
      </c>
      <c r="M145" s="18">
        <f t="shared" si="44"/>
        <v>1796.4369</v>
      </c>
      <c r="N145" s="10">
        <f t="shared" si="40"/>
        <v>430.65000000000003</v>
      </c>
      <c r="O145" s="10">
        <f t="shared" si="41"/>
        <v>26.1</v>
      </c>
      <c r="P145" s="10">
        <f t="shared" si="42"/>
        <v>1057.05</v>
      </c>
      <c r="Q145" s="14">
        <f t="shared" si="45"/>
        <v>598.8123</v>
      </c>
    </row>
    <row r="146" spans="1:17" s="1" customFormat="1" ht="12.75">
      <c r="A146" s="1" t="s">
        <v>67</v>
      </c>
      <c r="B146" s="1">
        <v>1000</v>
      </c>
      <c r="C146" s="4">
        <v>0.85</v>
      </c>
      <c r="D146" s="10">
        <f t="shared" si="43"/>
        <v>850</v>
      </c>
      <c r="E146" s="7">
        <v>0.1773</v>
      </c>
      <c r="F146" s="7">
        <v>0.4967</v>
      </c>
      <c r="G146" s="7">
        <v>0.2345</v>
      </c>
      <c r="H146" s="7">
        <v>0.118</v>
      </c>
      <c r="I146" s="16">
        <v>4</v>
      </c>
      <c r="J146" s="10">
        <f t="shared" si="37"/>
        <v>452.115</v>
      </c>
      <c r="K146" s="10">
        <f t="shared" si="38"/>
        <v>1266.585</v>
      </c>
      <c r="L146" s="10">
        <f t="shared" si="39"/>
        <v>297.075</v>
      </c>
      <c r="M146" s="18">
        <f t="shared" si="44"/>
        <v>1409.59767</v>
      </c>
      <c r="N146" s="10">
        <f t="shared" si="40"/>
        <v>150.705</v>
      </c>
      <c r="O146" s="10">
        <f t="shared" si="41"/>
        <v>422.195</v>
      </c>
      <c r="P146" s="10">
        <f t="shared" si="42"/>
        <v>99.02499999999999</v>
      </c>
      <c r="Q146" s="14">
        <f t="shared" si="45"/>
        <v>469.86589000000004</v>
      </c>
    </row>
    <row r="147" spans="1:17" s="1" customFormat="1" ht="12.75">
      <c r="A147" s="1" t="s">
        <v>68</v>
      </c>
      <c r="B147" s="1">
        <v>1000</v>
      </c>
      <c r="C147" s="4">
        <v>0.45</v>
      </c>
      <c r="D147" s="10">
        <f t="shared" si="43"/>
        <v>450</v>
      </c>
      <c r="E147" s="7">
        <v>0</v>
      </c>
      <c r="F147" s="7">
        <v>1</v>
      </c>
      <c r="G147" s="7">
        <v>0</v>
      </c>
      <c r="H147" s="7">
        <v>0</v>
      </c>
      <c r="I147" s="16">
        <v>4</v>
      </c>
      <c r="J147" s="10">
        <f t="shared" si="37"/>
        <v>0</v>
      </c>
      <c r="K147" s="10">
        <f t="shared" si="38"/>
        <v>1350</v>
      </c>
      <c r="L147" s="10">
        <f t="shared" si="39"/>
        <v>0</v>
      </c>
      <c r="M147" s="18">
        <f t="shared" si="44"/>
        <v>1193.4</v>
      </c>
      <c r="N147" s="10">
        <f t="shared" si="40"/>
        <v>0</v>
      </c>
      <c r="O147" s="10">
        <f t="shared" si="41"/>
        <v>450</v>
      </c>
      <c r="P147" s="10">
        <f t="shared" si="42"/>
        <v>0</v>
      </c>
      <c r="Q147" s="14">
        <f t="shared" si="45"/>
        <v>397.8</v>
      </c>
    </row>
    <row r="148" spans="1:17" s="1" customFormat="1" ht="12.75">
      <c r="A148" s="1" t="s">
        <v>69</v>
      </c>
      <c r="B148" s="1">
        <v>4355</v>
      </c>
      <c r="C148" s="4">
        <v>0.85</v>
      </c>
      <c r="D148" s="10">
        <f t="shared" si="43"/>
        <v>3701.75</v>
      </c>
      <c r="E148" s="7">
        <v>0.113</v>
      </c>
      <c r="F148" s="7">
        <v>0.033</v>
      </c>
      <c r="G148" s="7">
        <v>0.7463</v>
      </c>
      <c r="H148" s="7">
        <v>0.063</v>
      </c>
      <c r="I148" s="16">
        <v>4</v>
      </c>
      <c r="J148" s="10">
        <f t="shared" si="37"/>
        <v>1254.89325</v>
      </c>
      <c r="K148" s="10">
        <f t="shared" si="38"/>
        <v>366.47325</v>
      </c>
      <c r="L148" s="10">
        <f t="shared" si="39"/>
        <v>7588.2173250000005</v>
      </c>
      <c r="M148" s="18">
        <f t="shared" si="44"/>
        <v>3746.2461455250004</v>
      </c>
      <c r="N148" s="10">
        <f t="shared" si="40"/>
        <v>418.29775</v>
      </c>
      <c r="O148" s="10">
        <f t="shared" si="41"/>
        <v>122.15775000000001</v>
      </c>
      <c r="P148" s="10">
        <f t="shared" si="42"/>
        <v>2529.405775</v>
      </c>
      <c r="Q148" s="14">
        <f t="shared" si="45"/>
        <v>1248.748715175</v>
      </c>
    </row>
    <row r="149" spans="1:17" s="1" customFormat="1" ht="12.75">
      <c r="A149" s="1" t="s">
        <v>70</v>
      </c>
      <c r="B149" s="1">
        <v>10000</v>
      </c>
      <c r="C149" s="4">
        <v>0.75</v>
      </c>
      <c r="D149" s="10">
        <f t="shared" si="43"/>
        <v>7500</v>
      </c>
      <c r="E149" s="7">
        <v>0</v>
      </c>
      <c r="F149" s="7">
        <v>0</v>
      </c>
      <c r="G149" s="7">
        <v>0.18</v>
      </c>
      <c r="H149" s="7">
        <v>0</v>
      </c>
      <c r="I149" s="16">
        <v>4</v>
      </c>
      <c r="J149" s="10">
        <f t="shared" si="37"/>
        <v>0</v>
      </c>
      <c r="K149" s="10">
        <f t="shared" si="38"/>
        <v>0</v>
      </c>
      <c r="L149" s="10">
        <f t="shared" si="39"/>
        <v>4050</v>
      </c>
      <c r="M149" s="18">
        <f t="shared" si="44"/>
        <v>1567.35</v>
      </c>
      <c r="N149" s="10">
        <f t="shared" si="40"/>
        <v>0</v>
      </c>
      <c r="O149" s="10">
        <f t="shared" si="41"/>
        <v>0</v>
      </c>
      <c r="P149" s="10">
        <f t="shared" si="42"/>
        <v>1350</v>
      </c>
      <c r="Q149" s="14">
        <f t="shared" si="45"/>
        <v>522.45</v>
      </c>
    </row>
    <row r="150" spans="1:17" s="1" customFormat="1" ht="12.75">
      <c r="A150" s="1" t="s">
        <v>72</v>
      </c>
      <c r="B150" s="1">
        <v>2958</v>
      </c>
      <c r="C150" s="4">
        <v>0.18</v>
      </c>
      <c r="D150" s="10">
        <f t="shared" si="43"/>
        <v>532.4399999999999</v>
      </c>
      <c r="E150" s="7">
        <v>0</v>
      </c>
      <c r="F150" s="7">
        <v>1</v>
      </c>
      <c r="G150" s="7">
        <v>0</v>
      </c>
      <c r="H150" s="7">
        <v>0</v>
      </c>
      <c r="I150" s="16">
        <v>4</v>
      </c>
      <c r="J150" s="10">
        <f t="shared" si="37"/>
        <v>0</v>
      </c>
      <c r="K150" s="10">
        <f t="shared" si="38"/>
        <v>1597.3199999999997</v>
      </c>
      <c r="L150" s="10">
        <f t="shared" si="39"/>
        <v>0</v>
      </c>
      <c r="M150" s="18">
        <f t="shared" si="44"/>
        <v>1412.0308799999998</v>
      </c>
      <c r="N150" s="10">
        <f t="shared" si="40"/>
        <v>0</v>
      </c>
      <c r="O150" s="10">
        <f t="shared" si="41"/>
        <v>532.4399999999999</v>
      </c>
      <c r="P150" s="10">
        <f t="shared" si="42"/>
        <v>0</v>
      </c>
      <c r="Q150" s="14">
        <f t="shared" si="45"/>
        <v>470.67695999999995</v>
      </c>
    </row>
    <row r="151" spans="1:17" s="1" customFormat="1" ht="12.75">
      <c r="A151" s="1" t="s">
        <v>71</v>
      </c>
      <c r="B151" s="1">
        <v>2958</v>
      </c>
      <c r="C151" s="4">
        <v>1</v>
      </c>
      <c r="D151" s="10">
        <f t="shared" si="43"/>
        <v>2958</v>
      </c>
      <c r="E151" s="7">
        <v>0.3649</v>
      </c>
      <c r="F151" s="7">
        <v>0.1994</v>
      </c>
      <c r="G151" s="7">
        <v>0.3016</v>
      </c>
      <c r="H151" s="7">
        <v>0.093</v>
      </c>
      <c r="I151" s="16">
        <v>4</v>
      </c>
      <c r="J151" s="10">
        <f t="shared" si="37"/>
        <v>3238.1225999999997</v>
      </c>
      <c r="K151" s="10">
        <f t="shared" si="38"/>
        <v>1769.4756</v>
      </c>
      <c r="L151" s="10">
        <f t="shared" si="39"/>
        <v>1851.1163999999999</v>
      </c>
      <c r="M151" s="18">
        <f t="shared" si="44"/>
        <v>3533.7519233999997</v>
      </c>
      <c r="N151" s="10">
        <f t="shared" si="40"/>
        <v>1079.3742</v>
      </c>
      <c r="O151" s="10">
        <f t="shared" si="41"/>
        <v>589.8252</v>
      </c>
      <c r="P151" s="10">
        <f t="shared" si="42"/>
        <v>617.0387999999999</v>
      </c>
      <c r="Q151" s="14">
        <f t="shared" si="45"/>
        <v>1177.9173078</v>
      </c>
    </row>
    <row r="152" spans="1:17" s="1" customFormat="1" ht="12.75">
      <c r="A152" s="1" t="s">
        <v>73</v>
      </c>
      <c r="B152" s="1">
        <v>2737</v>
      </c>
      <c r="C152" s="4">
        <v>0.8</v>
      </c>
      <c r="D152" s="10">
        <f t="shared" si="43"/>
        <v>2189.6</v>
      </c>
      <c r="E152" s="7">
        <v>0.1457</v>
      </c>
      <c r="F152" s="7">
        <v>0.0243</v>
      </c>
      <c r="G152" s="7">
        <v>0.7019</v>
      </c>
      <c r="H152" s="7">
        <v>0.107</v>
      </c>
      <c r="I152" s="16">
        <v>4</v>
      </c>
      <c r="J152" s="10">
        <f t="shared" si="37"/>
        <v>957.07416</v>
      </c>
      <c r="K152" s="10">
        <f t="shared" si="38"/>
        <v>159.62184</v>
      </c>
      <c r="L152" s="10">
        <f t="shared" si="39"/>
        <v>3907.77912</v>
      </c>
      <c r="M152" s="18">
        <f t="shared" si="44"/>
        <v>2023.80392592</v>
      </c>
      <c r="N152" s="10">
        <f t="shared" si="40"/>
        <v>319.02472</v>
      </c>
      <c r="O152" s="10">
        <f t="shared" si="41"/>
        <v>53.20728</v>
      </c>
      <c r="P152" s="10">
        <f t="shared" si="42"/>
        <v>1302.59304</v>
      </c>
      <c r="Q152" s="14">
        <f t="shared" si="45"/>
        <v>674.6013086400001</v>
      </c>
    </row>
    <row r="153" spans="1:17" s="1" customFormat="1" ht="12.75">
      <c r="A153" s="1" t="s">
        <v>74</v>
      </c>
      <c r="B153" s="1">
        <v>18202</v>
      </c>
      <c r="C153" s="4">
        <v>0.9</v>
      </c>
      <c r="D153" s="10">
        <f t="shared" si="43"/>
        <v>16381.800000000001</v>
      </c>
      <c r="E153" s="7">
        <v>0.0286</v>
      </c>
      <c r="F153" s="7">
        <v>0.0039</v>
      </c>
      <c r="G153" s="7">
        <v>0.0363</v>
      </c>
      <c r="H153" s="7">
        <v>0.022</v>
      </c>
      <c r="I153" s="16">
        <v>2</v>
      </c>
      <c r="J153" s="10">
        <f t="shared" si="37"/>
        <v>2811.1168800000005</v>
      </c>
      <c r="K153" s="10">
        <f t="shared" si="38"/>
        <v>383.33412</v>
      </c>
      <c r="L153" s="10">
        <f t="shared" si="39"/>
        <v>1405.5584400000002</v>
      </c>
      <c r="M153" s="18">
        <f t="shared" si="44"/>
        <v>1970.72071092</v>
      </c>
      <c r="N153" s="10">
        <f t="shared" si="40"/>
        <v>468.51948000000004</v>
      </c>
      <c r="O153" s="10">
        <f t="shared" si="41"/>
        <v>63.88902</v>
      </c>
      <c r="P153" s="10">
        <f t="shared" si="42"/>
        <v>234.25974000000002</v>
      </c>
      <c r="Q153" s="14">
        <f t="shared" si="45"/>
        <v>328.45345182000005</v>
      </c>
    </row>
    <row r="154" spans="1:17" s="1" customFormat="1" ht="12.75">
      <c r="A154" s="9" t="s">
        <v>118</v>
      </c>
      <c r="B154" s="1">
        <v>21052</v>
      </c>
      <c r="C154" s="4">
        <v>0.95</v>
      </c>
      <c r="D154" s="10">
        <f t="shared" si="43"/>
        <v>19999.399999999998</v>
      </c>
      <c r="E154" s="7">
        <v>0.0121</v>
      </c>
      <c r="F154" s="7">
        <v>0.0032</v>
      </c>
      <c r="G154" s="7">
        <v>0.0311</v>
      </c>
      <c r="H154" s="7">
        <v>0.01</v>
      </c>
      <c r="I154" s="16">
        <v>3</v>
      </c>
      <c r="J154" s="10">
        <f t="shared" si="37"/>
        <v>967.97096</v>
      </c>
      <c r="K154" s="10">
        <f t="shared" si="38"/>
        <v>255.99231999999998</v>
      </c>
      <c r="L154" s="10">
        <f t="shared" si="39"/>
        <v>1687.9493599999998</v>
      </c>
      <c r="M154" s="18">
        <f t="shared" si="44"/>
        <v>1254.13837472</v>
      </c>
      <c r="N154" s="10">
        <f t="shared" si="40"/>
        <v>241.99273999999997</v>
      </c>
      <c r="O154" s="10">
        <f t="shared" si="41"/>
        <v>63.998079999999995</v>
      </c>
      <c r="P154" s="10">
        <f t="shared" si="42"/>
        <v>421.98733999999996</v>
      </c>
      <c r="Q154" s="14">
        <f t="shared" si="45"/>
        <v>313.53459368</v>
      </c>
    </row>
    <row r="155" spans="1:17" s="1" customFormat="1" ht="12.75">
      <c r="A155" s="1" t="s">
        <v>77</v>
      </c>
      <c r="B155" s="1">
        <v>53148</v>
      </c>
      <c r="C155" s="8">
        <v>0.145</v>
      </c>
      <c r="D155" s="10">
        <f t="shared" si="43"/>
        <v>7706.459999999999</v>
      </c>
      <c r="E155" s="7">
        <v>0</v>
      </c>
      <c r="F155" s="7">
        <v>0</v>
      </c>
      <c r="G155" s="7">
        <v>1</v>
      </c>
      <c r="H155" s="7">
        <v>0</v>
      </c>
      <c r="I155" s="16">
        <v>6</v>
      </c>
      <c r="J155" s="10">
        <f t="shared" si="37"/>
        <v>0</v>
      </c>
      <c r="K155" s="10">
        <f t="shared" si="38"/>
        <v>0</v>
      </c>
      <c r="L155" s="10">
        <f t="shared" si="39"/>
        <v>15412.919999999998</v>
      </c>
      <c r="M155" s="18">
        <f t="shared" si="44"/>
        <v>5964.800039999999</v>
      </c>
      <c r="N155" s="10">
        <f t="shared" si="40"/>
        <v>0</v>
      </c>
      <c r="O155" s="10">
        <f t="shared" si="41"/>
        <v>0</v>
      </c>
      <c r="P155" s="10">
        <f t="shared" si="42"/>
        <v>7706.459999999999</v>
      </c>
      <c r="Q155" s="14">
        <f t="shared" si="45"/>
        <v>2982.4000199999996</v>
      </c>
    </row>
    <row r="156" spans="1:17" s="1" customFormat="1" ht="12.75">
      <c r="A156" s="12" t="s">
        <v>119</v>
      </c>
      <c r="B156" s="1">
        <v>53148</v>
      </c>
      <c r="C156" s="4">
        <v>0.9</v>
      </c>
      <c r="D156" s="10">
        <f t="shared" si="43"/>
        <v>47833.200000000004</v>
      </c>
      <c r="E156" s="7">
        <v>0.0161</v>
      </c>
      <c r="F156" s="7">
        <v>0.0017</v>
      </c>
      <c r="G156" s="7">
        <v>0.173</v>
      </c>
      <c r="H156" s="7">
        <v>0.028</v>
      </c>
      <c r="I156" s="16">
        <v>6</v>
      </c>
      <c r="J156" s="10">
        <f t="shared" si="37"/>
        <v>1540.2290400000002</v>
      </c>
      <c r="K156" s="10">
        <f t="shared" si="38"/>
        <v>162.63288</v>
      </c>
      <c r="L156" s="10">
        <f t="shared" si="39"/>
        <v>13871.628000000002</v>
      </c>
      <c r="M156" s="18">
        <f t="shared" si="44"/>
        <v>6108.1561404</v>
      </c>
      <c r="N156" s="10">
        <f t="shared" si="40"/>
        <v>770.1145200000001</v>
      </c>
      <c r="O156" s="10">
        <f t="shared" si="41"/>
        <v>81.31644</v>
      </c>
      <c r="P156" s="10">
        <f t="shared" si="42"/>
        <v>6935.814</v>
      </c>
      <c r="Q156" s="14">
        <f t="shared" si="45"/>
        <v>3054.0780702</v>
      </c>
    </row>
    <row r="157" spans="1:17" s="1" customFormat="1" ht="12.75">
      <c r="A157" s="1" t="s">
        <v>78</v>
      </c>
      <c r="B157" s="1">
        <v>69866</v>
      </c>
      <c r="C157" s="8">
        <v>0.116</v>
      </c>
      <c r="D157" s="10">
        <f t="shared" si="43"/>
        <v>8104.456</v>
      </c>
      <c r="E157" s="7">
        <v>0</v>
      </c>
      <c r="F157" s="7">
        <v>0</v>
      </c>
      <c r="G157" s="7">
        <v>1</v>
      </c>
      <c r="H157" s="7">
        <v>0</v>
      </c>
      <c r="I157" s="16">
        <v>12</v>
      </c>
      <c r="J157" s="10">
        <f t="shared" si="37"/>
        <v>0</v>
      </c>
      <c r="K157" s="10">
        <f t="shared" si="38"/>
        <v>0</v>
      </c>
      <c r="L157" s="10">
        <f t="shared" si="39"/>
        <v>8104.456000000001</v>
      </c>
      <c r="M157" s="18">
        <f t="shared" si="44"/>
        <v>3136.424472</v>
      </c>
      <c r="N157" s="10">
        <f t="shared" si="40"/>
        <v>0</v>
      </c>
      <c r="O157" s="10">
        <f t="shared" si="41"/>
        <v>0</v>
      </c>
      <c r="P157" s="10">
        <f t="shared" si="42"/>
        <v>8104.456</v>
      </c>
      <c r="Q157" s="14">
        <f t="shared" si="45"/>
        <v>3136.4244719999997</v>
      </c>
    </row>
    <row r="158" spans="1:17" s="1" customFormat="1" ht="12.75">
      <c r="A158" s="1" t="s">
        <v>76</v>
      </c>
      <c r="B158" s="1">
        <v>2000</v>
      </c>
      <c r="C158" s="4">
        <v>0.54</v>
      </c>
      <c r="D158" s="10">
        <f t="shared" si="43"/>
        <v>1080</v>
      </c>
      <c r="E158" s="7">
        <v>0</v>
      </c>
      <c r="F158" s="7">
        <v>0.5146</v>
      </c>
      <c r="G158" s="7">
        <v>0</v>
      </c>
      <c r="H158" s="7">
        <v>0</v>
      </c>
      <c r="I158" s="16">
        <v>3</v>
      </c>
      <c r="J158" s="10">
        <f t="shared" si="37"/>
        <v>0</v>
      </c>
      <c r="K158" s="10">
        <f t="shared" si="38"/>
        <v>2223.0719999999997</v>
      </c>
      <c r="L158" s="10">
        <f t="shared" si="39"/>
        <v>0</v>
      </c>
      <c r="M158" s="18">
        <f t="shared" si="44"/>
        <v>1965.1956479999997</v>
      </c>
      <c r="N158" s="10">
        <f t="shared" si="40"/>
        <v>0</v>
      </c>
      <c r="O158" s="10">
        <f t="shared" si="41"/>
        <v>555.7679999999999</v>
      </c>
      <c r="P158" s="10">
        <f t="shared" si="42"/>
        <v>0</v>
      </c>
      <c r="Q158" s="14">
        <f t="shared" si="45"/>
        <v>491.2989119999999</v>
      </c>
    </row>
    <row r="159" spans="1:17" s="1" customFormat="1" ht="12.75">
      <c r="A159" s="1" t="s">
        <v>75</v>
      </c>
      <c r="B159" s="1">
        <v>2500</v>
      </c>
      <c r="C159" s="4">
        <v>0.54</v>
      </c>
      <c r="D159" s="10">
        <f t="shared" si="43"/>
        <v>1350</v>
      </c>
      <c r="E159" s="7">
        <v>0.2078</v>
      </c>
      <c r="F159" s="7">
        <v>0.5146</v>
      </c>
      <c r="G159" s="7">
        <v>0.2</v>
      </c>
      <c r="H159" s="7">
        <v>0.086</v>
      </c>
      <c r="I159" s="16">
        <v>3</v>
      </c>
      <c r="J159" s="10">
        <f t="shared" si="37"/>
        <v>1122.1200000000001</v>
      </c>
      <c r="K159" s="10">
        <f t="shared" si="38"/>
        <v>2778.8399999999997</v>
      </c>
      <c r="L159" s="10">
        <f t="shared" si="39"/>
        <v>615.6000000000001</v>
      </c>
      <c r="M159" s="18">
        <f t="shared" si="44"/>
        <v>3128.9922</v>
      </c>
      <c r="N159" s="10">
        <f t="shared" si="40"/>
        <v>280.53000000000003</v>
      </c>
      <c r="O159" s="10">
        <f t="shared" si="41"/>
        <v>694.7099999999999</v>
      </c>
      <c r="P159" s="10">
        <f t="shared" si="42"/>
        <v>153.90000000000003</v>
      </c>
      <c r="Q159" s="14">
        <f t="shared" si="45"/>
        <v>782.24805</v>
      </c>
    </row>
    <row r="160" spans="1:17" s="1" customFormat="1" ht="12.75">
      <c r="A160" s="9" t="s">
        <v>182</v>
      </c>
      <c r="B160" s="1">
        <v>1742</v>
      </c>
      <c r="C160" s="4">
        <v>0.54</v>
      </c>
      <c r="D160" s="10">
        <f t="shared" si="43"/>
        <v>940.6800000000001</v>
      </c>
      <c r="E160" s="7">
        <v>0.2078</v>
      </c>
      <c r="F160" s="7">
        <v>0.5146</v>
      </c>
      <c r="G160" s="7">
        <v>0.2</v>
      </c>
      <c r="H160" s="7">
        <v>0.086</v>
      </c>
      <c r="I160" s="16">
        <v>3</v>
      </c>
      <c r="J160" s="10">
        <f aca="true" t="shared" si="46" ref="J160:J184">D160*E160*12/I160</f>
        <v>781.893216</v>
      </c>
      <c r="K160" s="10">
        <f aca="true" t="shared" si="47" ref="K160:K184">D160*F160*12/I160</f>
        <v>1936.2957119999999</v>
      </c>
      <c r="L160" s="10">
        <f aca="true" t="shared" si="48" ref="L160:L184">D160*(G160-H160)*12/I160</f>
        <v>428.95008000000007</v>
      </c>
      <c r="M160" s="18">
        <f t="shared" si="44"/>
        <v>2180.2817649599997</v>
      </c>
      <c r="N160" s="10">
        <f aca="true" t="shared" si="49" ref="N160:N184">D160*E160</f>
        <v>195.473304</v>
      </c>
      <c r="O160" s="10">
        <f aca="true" t="shared" si="50" ref="O160:O184">D160*F160</f>
        <v>484.07392799999997</v>
      </c>
      <c r="P160" s="10">
        <f aca="true" t="shared" si="51" ref="P160:P184">D160*(G160-H160)</f>
        <v>107.23752000000002</v>
      </c>
      <c r="Q160" s="14">
        <f t="shared" si="45"/>
        <v>545.0704412399999</v>
      </c>
    </row>
    <row r="161" spans="1:17" s="1" customFormat="1" ht="12.75">
      <c r="A161" s="1" t="s">
        <v>79</v>
      </c>
      <c r="B161" s="1">
        <v>22850</v>
      </c>
      <c r="C161" s="4">
        <v>0.72</v>
      </c>
      <c r="D161" s="10">
        <f t="shared" si="43"/>
        <v>16452</v>
      </c>
      <c r="E161" s="7">
        <v>0.0157</v>
      </c>
      <c r="F161" s="7">
        <v>0.0005</v>
      </c>
      <c r="G161" s="7">
        <v>0.2012</v>
      </c>
      <c r="H161" s="7">
        <v>0.03</v>
      </c>
      <c r="I161" s="16">
        <v>5</v>
      </c>
      <c r="J161" s="10">
        <f t="shared" si="46"/>
        <v>619.9113600000001</v>
      </c>
      <c r="K161" s="10">
        <f t="shared" si="47"/>
        <v>19.742400000000004</v>
      </c>
      <c r="L161" s="10">
        <f t="shared" si="48"/>
        <v>6759.7977599999995</v>
      </c>
      <c r="M161" s="18">
        <f t="shared" si="44"/>
        <v>2873.3997110399996</v>
      </c>
      <c r="N161" s="10">
        <f t="shared" si="49"/>
        <v>258.2964</v>
      </c>
      <c r="O161" s="10">
        <f t="shared" si="50"/>
        <v>8.226</v>
      </c>
      <c r="P161" s="10">
        <f t="shared" si="51"/>
        <v>2816.5824</v>
      </c>
      <c r="Q161" s="14">
        <f t="shared" si="45"/>
        <v>1197.2498795999998</v>
      </c>
    </row>
    <row r="162" spans="1:17" s="1" customFormat="1" ht="12.75">
      <c r="A162" s="9" t="s">
        <v>188</v>
      </c>
      <c r="B162" s="1">
        <v>60000</v>
      </c>
      <c r="C162" s="4">
        <v>0.92</v>
      </c>
      <c r="D162" s="10">
        <f t="shared" si="43"/>
        <v>55200</v>
      </c>
      <c r="E162" s="7">
        <v>0.018</v>
      </c>
      <c r="F162" s="7">
        <v>0.002</v>
      </c>
      <c r="G162" s="7">
        <v>0.0374</v>
      </c>
      <c r="H162" s="7">
        <v>0.016</v>
      </c>
      <c r="I162" s="16">
        <v>3</v>
      </c>
      <c r="J162" s="10">
        <f t="shared" si="46"/>
        <v>3974.3999999999996</v>
      </c>
      <c r="K162" s="10">
        <f t="shared" si="47"/>
        <v>441.6000000000001</v>
      </c>
      <c r="L162" s="10">
        <f t="shared" si="48"/>
        <v>4725.120000000001</v>
      </c>
      <c r="M162" s="18">
        <f t="shared" si="44"/>
        <v>3757.0886400000004</v>
      </c>
      <c r="N162" s="10">
        <f t="shared" si="49"/>
        <v>993.5999999999999</v>
      </c>
      <c r="O162" s="10">
        <f t="shared" si="50"/>
        <v>110.4</v>
      </c>
      <c r="P162" s="10">
        <f t="shared" si="51"/>
        <v>1181.2800000000002</v>
      </c>
      <c r="Q162" s="14">
        <f t="shared" si="45"/>
        <v>939.2721600000001</v>
      </c>
    </row>
    <row r="163" spans="1:17" s="1" customFormat="1" ht="12.75">
      <c r="A163" s="1" t="s">
        <v>129</v>
      </c>
      <c r="B163" s="1">
        <v>10056</v>
      </c>
      <c r="C163" s="4">
        <v>0.86</v>
      </c>
      <c r="D163" s="10">
        <f aca="true" t="shared" si="52" ref="D163:D184">B163*C163</f>
        <v>8648.16</v>
      </c>
      <c r="E163" s="7">
        <v>0.015</v>
      </c>
      <c r="F163" s="7">
        <v>0.002</v>
      </c>
      <c r="G163" s="7">
        <v>0.2646</v>
      </c>
      <c r="H163" s="7">
        <v>0.041</v>
      </c>
      <c r="I163" s="16">
        <v>10</v>
      </c>
      <c r="J163" s="10">
        <f t="shared" si="46"/>
        <v>155.66688</v>
      </c>
      <c r="K163" s="10">
        <f t="shared" si="47"/>
        <v>20.755584000000002</v>
      </c>
      <c r="L163" s="10">
        <f t="shared" si="48"/>
        <v>2320.4742912</v>
      </c>
      <c r="M163" s="18">
        <f aca="true" t="shared" si="53" ref="M163:M184">((J163*3870)+(K163*8840)+(L163*3870))/10000</f>
        <v>976.6145695104001</v>
      </c>
      <c r="N163" s="10">
        <f t="shared" si="49"/>
        <v>129.7224</v>
      </c>
      <c r="O163" s="10">
        <f t="shared" si="50"/>
        <v>17.29632</v>
      </c>
      <c r="P163" s="10">
        <f t="shared" si="51"/>
        <v>1933.728576</v>
      </c>
      <c r="Q163" s="14">
        <f aca="true" t="shared" si="54" ref="Q163:Q184">((N163*3870)+(O163*8840)+(P163*3870))/10000</f>
        <v>813.845474592</v>
      </c>
    </row>
    <row r="164" spans="1:17" s="1" customFormat="1" ht="12.75" customHeight="1">
      <c r="A164" s="1" t="s">
        <v>80</v>
      </c>
      <c r="B164" s="1">
        <v>2200</v>
      </c>
      <c r="C164" s="4">
        <v>0.75</v>
      </c>
      <c r="D164" s="10">
        <f t="shared" si="52"/>
        <v>1650</v>
      </c>
      <c r="E164" s="7">
        <v>0.133</v>
      </c>
      <c r="F164" s="7">
        <v>0.0238</v>
      </c>
      <c r="G164" s="7">
        <v>0.7313</v>
      </c>
      <c r="H164" s="7">
        <v>0.08</v>
      </c>
      <c r="I164" s="16">
        <v>4</v>
      </c>
      <c r="J164" s="10">
        <f t="shared" si="46"/>
        <v>658.35</v>
      </c>
      <c r="K164" s="10">
        <f t="shared" si="47"/>
        <v>117.81</v>
      </c>
      <c r="L164" s="10">
        <f t="shared" si="48"/>
        <v>3223.935</v>
      </c>
      <c r="M164" s="18">
        <f t="shared" si="53"/>
        <v>1606.588335</v>
      </c>
      <c r="N164" s="10">
        <f t="shared" si="49"/>
        <v>219.45000000000002</v>
      </c>
      <c r="O164" s="10">
        <f t="shared" si="50"/>
        <v>39.27</v>
      </c>
      <c r="P164" s="10">
        <f t="shared" si="51"/>
        <v>1074.645</v>
      </c>
      <c r="Q164" s="14">
        <f t="shared" si="54"/>
        <v>535.529445</v>
      </c>
    </row>
    <row r="165" spans="1:17" s="1" customFormat="1" ht="12.75" customHeight="1">
      <c r="A165" s="1" t="s">
        <v>197</v>
      </c>
      <c r="B165" s="1">
        <v>80279</v>
      </c>
      <c r="C165" s="4">
        <v>0.95</v>
      </c>
      <c r="D165" s="10">
        <f t="shared" si="52"/>
        <v>76265.05</v>
      </c>
      <c r="E165" s="7">
        <v>0.012</v>
      </c>
      <c r="F165" s="7">
        <v>0.002</v>
      </c>
      <c r="G165" s="7">
        <v>0.051</v>
      </c>
      <c r="H165" s="7">
        <v>0.011</v>
      </c>
      <c r="I165" s="16">
        <v>2.5</v>
      </c>
      <c r="J165" s="10">
        <f t="shared" si="46"/>
        <v>4392.86688</v>
      </c>
      <c r="K165" s="10">
        <f t="shared" si="47"/>
        <v>732.14448</v>
      </c>
      <c r="L165" s="10">
        <f t="shared" si="48"/>
        <v>14642.8896</v>
      </c>
      <c r="M165" s="18">
        <f t="shared" si="53"/>
        <v>8014.05347808</v>
      </c>
      <c r="N165" s="10">
        <f t="shared" si="49"/>
        <v>915.1806</v>
      </c>
      <c r="O165" s="10">
        <f t="shared" si="50"/>
        <v>152.5301</v>
      </c>
      <c r="P165" s="10">
        <f t="shared" si="51"/>
        <v>3050.602</v>
      </c>
      <c r="Q165" s="14">
        <f t="shared" si="54"/>
        <v>1669.5944746</v>
      </c>
    </row>
    <row r="166" spans="1:17" s="2" customFormat="1" ht="12.75">
      <c r="A166" s="9" t="s">
        <v>183</v>
      </c>
      <c r="B166" s="1">
        <v>80279</v>
      </c>
      <c r="C166" s="4">
        <v>0.95</v>
      </c>
      <c r="D166" s="10">
        <f t="shared" si="52"/>
        <v>76265.05</v>
      </c>
      <c r="E166" s="7">
        <v>0.0088</v>
      </c>
      <c r="F166" s="7">
        <v>0.002</v>
      </c>
      <c r="G166" s="7">
        <v>0.0389</v>
      </c>
      <c r="H166" s="7">
        <v>0.012</v>
      </c>
      <c r="I166" s="16">
        <v>3</v>
      </c>
      <c r="J166" s="10">
        <f t="shared" si="46"/>
        <v>2684.5297600000004</v>
      </c>
      <c r="K166" s="10">
        <f t="shared" si="47"/>
        <v>610.1204</v>
      </c>
      <c r="L166" s="10">
        <f t="shared" si="48"/>
        <v>8206.11938</v>
      </c>
      <c r="M166" s="18">
        <f t="shared" si="53"/>
        <v>4754.02765078</v>
      </c>
      <c r="N166" s="10">
        <f t="shared" si="49"/>
        <v>671.1324400000001</v>
      </c>
      <c r="O166" s="10">
        <f t="shared" si="50"/>
        <v>152.5301</v>
      </c>
      <c r="P166" s="10">
        <f t="shared" si="51"/>
        <v>2051.529845</v>
      </c>
      <c r="Q166" s="14">
        <f t="shared" si="54"/>
        <v>1188.506912695</v>
      </c>
    </row>
    <row r="167" spans="1:17" s="2" customFormat="1" ht="12.75">
      <c r="A167" s="1" t="s">
        <v>81</v>
      </c>
      <c r="B167" s="1">
        <v>2479</v>
      </c>
      <c r="C167" s="4">
        <v>0.8</v>
      </c>
      <c r="D167" s="10">
        <f t="shared" si="52"/>
        <v>1983.2</v>
      </c>
      <c r="E167" s="7">
        <v>0.1318</v>
      </c>
      <c r="F167" s="7">
        <v>0.0181</v>
      </c>
      <c r="G167" s="7">
        <v>0.7314</v>
      </c>
      <c r="H167" s="7">
        <v>0.146</v>
      </c>
      <c r="I167" s="16">
        <v>3.5</v>
      </c>
      <c r="J167" s="10">
        <f t="shared" si="46"/>
        <v>896.1797485714286</v>
      </c>
      <c r="K167" s="10">
        <f t="shared" si="47"/>
        <v>123.07172571428573</v>
      </c>
      <c r="L167" s="10">
        <f t="shared" si="48"/>
        <v>3980.452388571429</v>
      </c>
      <c r="M167" s="18">
        <f t="shared" si="53"/>
        <v>1996.0520426057144</v>
      </c>
      <c r="N167" s="10">
        <f t="shared" si="49"/>
        <v>261.38576</v>
      </c>
      <c r="O167" s="10">
        <f t="shared" si="50"/>
        <v>35.895920000000004</v>
      </c>
      <c r="P167" s="10">
        <f t="shared" si="51"/>
        <v>1160.9652800000001</v>
      </c>
      <c r="Q167" s="14">
        <f t="shared" si="54"/>
        <v>582.18184576</v>
      </c>
    </row>
    <row r="168" spans="1:17" ht="12.75">
      <c r="A168" s="1" t="s">
        <v>82</v>
      </c>
      <c r="B168" s="1">
        <v>16800</v>
      </c>
      <c r="C168" s="4">
        <v>0.7</v>
      </c>
      <c r="D168" s="10">
        <f t="shared" si="52"/>
        <v>11760</v>
      </c>
      <c r="E168" s="7">
        <v>0.015</v>
      </c>
      <c r="F168" s="7">
        <v>0.003</v>
      </c>
      <c r="G168" s="7">
        <v>0.0713</v>
      </c>
      <c r="H168" s="7">
        <v>0.032</v>
      </c>
      <c r="I168" s="16">
        <v>2</v>
      </c>
      <c r="J168" s="10">
        <f t="shared" si="46"/>
        <v>1058.4</v>
      </c>
      <c r="K168" s="10">
        <f t="shared" si="47"/>
        <v>211.68</v>
      </c>
      <c r="L168" s="10">
        <f t="shared" si="48"/>
        <v>2773.008</v>
      </c>
      <c r="M168" s="18">
        <f t="shared" si="53"/>
        <v>1669.880016</v>
      </c>
      <c r="N168" s="10">
        <f t="shared" si="49"/>
        <v>176.4</v>
      </c>
      <c r="O168" s="10">
        <f t="shared" si="50"/>
        <v>35.28</v>
      </c>
      <c r="P168" s="10">
        <f t="shared" si="51"/>
        <v>462.168</v>
      </c>
      <c r="Q168" s="14">
        <f t="shared" si="54"/>
        <v>278.313336</v>
      </c>
    </row>
    <row r="169" spans="1:17" ht="12.75">
      <c r="A169" s="12" t="s">
        <v>121</v>
      </c>
      <c r="B169" s="1">
        <v>39333</v>
      </c>
      <c r="C169" s="4">
        <v>0.89</v>
      </c>
      <c r="D169" s="10">
        <f t="shared" si="52"/>
        <v>35006.37</v>
      </c>
      <c r="E169" s="7">
        <v>0.009</v>
      </c>
      <c r="F169" s="7">
        <v>0.001</v>
      </c>
      <c r="G169" s="7">
        <v>0.0643</v>
      </c>
      <c r="H169" s="7">
        <v>0.018</v>
      </c>
      <c r="I169" s="16">
        <v>3</v>
      </c>
      <c r="J169" s="10">
        <f t="shared" si="46"/>
        <v>1260.22932</v>
      </c>
      <c r="K169" s="10">
        <f t="shared" si="47"/>
        <v>140.02548000000002</v>
      </c>
      <c r="L169" s="10">
        <f t="shared" si="48"/>
        <v>6483.179723999999</v>
      </c>
      <c r="M169" s="18">
        <f t="shared" si="53"/>
        <v>3120.481824348</v>
      </c>
      <c r="N169" s="10">
        <f t="shared" si="49"/>
        <v>315.05733</v>
      </c>
      <c r="O169" s="10">
        <f t="shared" si="50"/>
        <v>35.006370000000004</v>
      </c>
      <c r="P169" s="10">
        <f t="shared" si="51"/>
        <v>1620.794931</v>
      </c>
      <c r="Q169" s="14">
        <f t="shared" si="54"/>
        <v>780.120456087</v>
      </c>
    </row>
    <row r="170" spans="1:17" ht="12.75">
      <c r="A170" s="9" t="s">
        <v>106</v>
      </c>
      <c r="B170" s="1">
        <v>7000</v>
      </c>
      <c r="C170" s="4">
        <v>0.9</v>
      </c>
      <c r="D170" s="10">
        <f t="shared" si="52"/>
        <v>6300</v>
      </c>
      <c r="E170" s="7">
        <v>0.015</v>
      </c>
      <c r="F170" s="7">
        <v>0.0007</v>
      </c>
      <c r="G170" s="7">
        <v>0.14</v>
      </c>
      <c r="H170" s="7">
        <v>0.0058</v>
      </c>
      <c r="I170" s="16">
        <v>7</v>
      </c>
      <c r="J170" s="10">
        <f t="shared" si="46"/>
        <v>162</v>
      </c>
      <c r="K170" s="10">
        <f t="shared" si="47"/>
        <v>7.5600000000000005</v>
      </c>
      <c r="L170" s="10">
        <f t="shared" si="48"/>
        <v>1449.3600000000001</v>
      </c>
      <c r="M170" s="18">
        <f t="shared" si="53"/>
        <v>630.2793600000001</v>
      </c>
      <c r="N170" s="10">
        <f t="shared" si="49"/>
        <v>94.5</v>
      </c>
      <c r="O170" s="10">
        <f t="shared" si="50"/>
        <v>4.41</v>
      </c>
      <c r="P170" s="10">
        <f t="shared" si="51"/>
        <v>845.46</v>
      </c>
      <c r="Q170" s="14">
        <f t="shared" si="54"/>
        <v>367.66296</v>
      </c>
    </row>
    <row r="171" spans="1:17" ht="12.75">
      <c r="A171" s="9" t="s">
        <v>95</v>
      </c>
      <c r="B171" s="1">
        <v>2240</v>
      </c>
      <c r="C171" s="4">
        <v>0.24</v>
      </c>
      <c r="D171" s="10">
        <f t="shared" si="52"/>
        <v>537.6</v>
      </c>
      <c r="E171" s="7">
        <v>0.2406</v>
      </c>
      <c r="F171" s="7">
        <v>0.59</v>
      </c>
      <c r="G171" s="7">
        <v>0.0991</v>
      </c>
      <c r="H171" s="7">
        <v>0.068</v>
      </c>
      <c r="I171" s="16">
        <v>12</v>
      </c>
      <c r="J171" s="10">
        <f t="shared" si="46"/>
        <v>129.34656</v>
      </c>
      <c r="K171" s="10">
        <f t="shared" si="47"/>
        <v>317.18399999999997</v>
      </c>
      <c r="L171" s="10">
        <f t="shared" si="48"/>
        <v>16.719359999999995</v>
      </c>
      <c r="M171" s="18">
        <f t="shared" si="53"/>
        <v>336.91816703999996</v>
      </c>
      <c r="N171" s="10">
        <f t="shared" si="49"/>
        <v>129.34656</v>
      </c>
      <c r="O171" s="10">
        <f t="shared" si="50"/>
        <v>317.18399999999997</v>
      </c>
      <c r="P171" s="10">
        <f t="shared" si="51"/>
        <v>16.719359999999995</v>
      </c>
      <c r="Q171" s="14">
        <f t="shared" si="54"/>
        <v>336.91816703999996</v>
      </c>
    </row>
    <row r="172" spans="1:17" ht="12.75">
      <c r="A172" s="9" t="s">
        <v>94</v>
      </c>
      <c r="B172" s="1">
        <v>5600</v>
      </c>
      <c r="C172" s="4">
        <v>0.45</v>
      </c>
      <c r="D172" s="10">
        <f t="shared" si="52"/>
        <v>2520</v>
      </c>
      <c r="E172" s="7">
        <v>0.1523</v>
      </c>
      <c r="F172" s="7">
        <v>0.6521</v>
      </c>
      <c r="G172" s="7">
        <v>0.1371</v>
      </c>
      <c r="H172" s="7">
        <v>0.067</v>
      </c>
      <c r="I172" s="16">
        <v>12</v>
      </c>
      <c r="J172" s="10">
        <f t="shared" si="46"/>
        <v>383.796</v>
      </c>
      <c r="K172" s="10">
        <f t="shared" si="47"/>
        <v>1643.2920000000001</v>
      </c>
      <c r="L172" s="10">
        <f t="shared" si="48"/>
        <v>176.65199999999996</v>
      </c>
      <c r="M172" s="18">
        <f t="shared" si="53"/>
        <v>1669.5635040000002</v>
      </c>
      <c r="N172" s="10">
        <f t="shared" si="49"/>
        <v>383.796</v>
      </c>
      <c r="O172" s="10">
        <f t="shared" si="50"/>
        <v>1643.2920000000001</v>
      </c>
      <c r="P172" s="10">
        <f t="shared" si="51"/>
        <v>176.652</v>
      </c>
      <c r="Q172" s="14">
        <f t="shared" si="54"/>
        <v>1669.5635040000002</v>
      </c>
    </row>
    <row r="173" spans="1:17" ht="12.75">
      <c r="A173" s="9" t="s">
        <v>130</v>
      </c>
      <c r="B173" s="1">
        <v>35200</v>
      </c>
      <c r="C173" s="4">
        <v>0.52</v>
      </c>
      <c r="D173" s="10">
        <f t="shared" si="52"/>
        <v>18304</v>
      </c>
      <c r="E173" s="7">
        <v>0.0061</v>
      </c>
      <c r="F173" s="7">
        <v>0.0015</v>
      </c>
      <c r="G173" s="7">
        <v>0.0755</v>
      </c>
      <c r="H173" s="7">
        <v>0.004</v>
      </c>
      <c r="I173" s="16">
        <v>3</v>
      </c>
      <c r="J173" s="10">
        <f t="shared" si="46"/>
        <v>446.61760000000004</v>
      </c>
      <c r="K173" s="10">
        <f t="shared" si="47"/>
        <v>109.824</v>
      </c>
      <c r="L173" s="10">
        <f t="shared" si="48"/>
        <v>5234.9439999999995</v>
      </c>
      <c r="M173" s="18">
        <f t="shared" si="53"/>
        <v>2295.8487551999997</v>
      </c>
      <c r="N173" s="10">
        <f t="shared" si="49"/>
        <v>111.65440000000001</v>
      </c>
      <c r="O173" s="10">
        <f t="shared" si="50"/>
        <v>27.456</v>
      </c>
      <c r="P173" s="10">
        <f t="shared" si="51"/>
        <v>1308.7359999999999</v>
      </c>
      <c r="Q173" s="14">
        <f t="shared" si="54"/>
        <v>573.9621887999999</v>
      </c>
    </row>
    <row r="174" spans="1:17" ht="12.75">
      <c r="A174" s="1" t="s">
        <v>83</v>
      </c>
      <c r="B174" s="1">
        <v>2989</v>
      </c>
      <c r="C174" s="4">
        <v>0.8</v>
      </c>
      <c r="D174" s="10">
        <f t="shared" si="52"/>
        <v>2391.2000000000003</v>
      </c>
      <c r="E174" s="7">
        <v>0.1321</v>
      </c>
      <c r="F174" s="7">
        <v>0.025</v>
      </c>
      <c r="G174" s="7">
        <v>0.7197</v>
      </c>
      <c r="H174" s="7">
        <v>0.107</v>
      </c>
      <c r="I174" s="16">
        <v>4</v>
      </c>
      <c r="J174" s="10">
        <f t="shared" si="46"/>
        <v>947.63256</v>
      </c>
      <c r="K174" s="10">
        <f t="shared" si="47"/>
        <v>179.34000000000003</v>
      </c>
      <c r="L174" s="10">
        <f t="shared" si="48"/>
        <v>4395.264720000001</v>
      </c>
      <c r="M174" s="18">
        <f t="shared" si="53"/>
        <v>2226.2378073600007</v>
      </c>
      <c r="N174" s="10">
        <f t="shared" si="49"/>
        <v>315.87752</v>
      </c>
      <c r="O174" s="10">
        <f t="shared" si="50"/>
        <v>59.78000000000001</v>
      </c>
      <c r="P174" s="10">
        <f t="shared" si="51"/>
        <v>1465.0882400000003</v>
      </c>
      <c r="Q174" s="14">
        <f t="shared" si="54"/>
        <v>742.0792691200002</v>
      </c>
    </row>
    <row r="175" spans="1:17" ht="12.75">
      <c r="A175" s="1" t="s">
        <v>84</v>
      </c>
      <c r="B175" s="1">
        <v>1200</v>
      </c>
      <c r="C175" s="4">
        <v>0.8</v>
      </c>
      <c r="D175" s="10">
        <f t="shared" si="52"/>
        <v>960</v>
      </c>
      <c r="E175" s="7">
        <v>0.1473</v>
      </c>
      <c r="F175" s="7">
        <v>0.0108</v>
      </c>
      <c r="G175" s="7">
        <v>0.749</v>
      </c>
      <c r="H175" s="7">
        <v>0.062</v>
      </c>
      <c r="I175" s="16">
        <v>4</v>
      </c>
      <c r="J175" s="10">
        <f t="shared" si="46"/>
        <v>424.22399999999993</v>
      </c>
      <c r="K175" s="10">
        <f t="shared" si="47"/>
        <v>31.104</v>
      </c>
      <c r="L175" s="10">
        <f t="shared" si="48"/>
        <v>1978.5600000000004</v>
      </c>
      <c r="M175" s="18">
        <f t="shared" si="53"/>
        <v>957.3733440000001</v>
      </c>
      <c r="N175" s="10">
        <f t="shared" si="49"/>
        <v>141.408</v>
      </c>
      <c r="O175" s="10">
        <f t="shared" si="50"/>
        <v>10.368</v>
      </c>
      <c r="P175" s="10">
        <f t="shared" si="51"/>
        <v>659.5200000000001</v>
      </c>
      <c r="Q175" s="14">
        <f t="shared" si="54"/>
        <v>319.12444800000003</v>
      </c>
    </row>
    <row r="176" spans="1:17" s="1" customFormat="1" ht="12.75">
      <c r="A176" s="1" t="s">
        <v>85</v>
      </c>
      <c r="B176" s="1">
        <v>8000</v>
      </c>
      <c r="C176" s="4">
        <v>1</v>
      </c>
      <c r="D176" s="10">
        <f t="shared" si="52"/>
        <v>8000</v>
      </c>
      <c r="E176" s="7">
        <v>0.0585</v>
      </c>
      <c r="F176" s="7">
        <v>0.011</v>
      </c>
      <c r="G176" s="7">
        <v>0.141</v>
      </c>
      <c r="H176" s="7">
        <v>0.018</v>
      </c>
      <c r="I176" s="16">
        <v>3</v>
      </c>
      <c r="J176" s="10">
        <f t="shared" si="46"/>
        <v>1872</v>
      </c>
      <c r="K176" s="10">
        <f t="shared" si="47"/>
        <v>352</v>
      </c>
      <c r="L176" s="10">
        <f t="shared" si="48"/>
        <v>3935.9999999999995</v>
      </c>
      <c r="M176" s="18">
        <f t="shared" si="53"/>
        <v>2558.864</v>
      </c>
      <c r="N176" s="10">
        <f t="shared" si="49"/>
        <v>468</v>
      </c>
      <c r="O176" s="10">
        <f t="shared" si="50"/>
        <v>88</v>
      </c>
      <c r="P176" s="10">
        <f t="shared" si="51"/>
        <v>983.9999999999999</v>
      </c>
      <c r="Q176" s="14">
        <f t="shared" si="54"/>
        <v>639.716</v>
      </c>
    </row>
    <row r="177" spans="1:17" s="1" customFormat="1" ht="12.75">
      <c r="A177" s="1" t="s">
        <v>89</v>
      </c>
      <c r="B177" s="1">
        <v>2000</v>
      </c>
      <c r="C177" s="4">
        <v>0.15</v>
      </c>
      <c r="D177" s="10">
        <f t="shared" si="52"/>
        <v>300</v>
      </c>
      <c r="E177" s="7">
        <v>0</v>
      </c>
      <c r="F177" s="7">
        <v>1</v>
      </c>
      <c r="G177" s="7">
        <v>0</v>
      </c>
      <c r="H177" s="7">
        <v>0</v>
      </c>
      <c r="I177" s="16">
        <v>5</v>
      </c>
      <c r="J177" s="10">
        <f t="shared" si="46"/>
        <v>0</v>
      </c>
      <c r="K177" s="10">
        <f t="shared" si="47"/>
        <v>720</v>
      </c>
      <c r="L177" s="10">
        <f t="shared" si="48"/>
        <v>0</v>
      </c>
      <c r="M177" s="18">
        <f t="shared" si="53"/>
        <v>636.48</v>
      </c>
      <c r="N177" s="10">
        <f t="shared" si="49"/>
        <v>0</v>
      </c>
      <c r="O177" s="10">
        <f t="shared" si="50"/>
        <v>300</v>
      </c>
      <c r="P177" s="10">
        <f t="shared" si="51"/>
        <v>0</v>
      </c>
      <c r="Q177" s="14">
        <f t="shared" si="54"/>
        <v>265.2</v>
      </c>
    </row>
    <row r="178" spans="1:17" s="1" customFormat="1" ht="12.75">
      <c r="A178" s="1" t="s">
        <v>86</v>
      </c>
      <c r="B178" s="1">
        <v>9160</v>
      </c>
      <c r="C178" s="4">
        <v>0.98</v>
      </c>
      <c r="D178" s="10">
        <f t="shared" si="52"/>
        <v>8976.8</v>
      </c>
      <c r="E178" s="7">
        <v>0.0695</v>
      </c>
      <c r="F178" s="7">
        <v>0.0087</v>
      </c>
      <c r="G178" s="7">
        <v>0.0431</v>
      </c>
      <c r="H178" s="7">
        <v>0.026</v>
      </c>
      <c r="I178" s="16">
        <v>3</v>
      </c>
      <c r="J178" s="10">
        <f t="shared" si="46"/>
        <v>2495.5504</v>
      </c>
      <c r="K178" s="10">
        <f t="shared" si="47"/>
        <v>312.39264</v>
      </c>
      <c r="L178" s="10">
        <f t="shared" si="48"/>
        <v>614.01312</v>
      </c>
      <c r="M178" s="18">
        <f t="shared" si="53"/>
        <v>1479.556176</v>
      </c>
      <c r="N178" s="10">
        <f t="shared" si="49"/>
        <v>623.8876</v>
      </c>
      <c r="O178" s="10">
        <f t="shared" si="50"/>
        <v>78.09816</v>
      </c>
      <c r="P178" s="10">
        <f t="shared" si="51"/>
        <v>153.50328</v>
      </c>
      <c r="Q178" s="14">
        <f t="shared" si="54"/>
        <v>369.889044</v>
      </c>
    </row>
    <row r="179" spans="1:17" s="2" customFormat="1" ht="12.75">
      <c r="A179" s="1" t="s">
        <v>87</v>
      </c>
      <c r="B179" s="1">
        <v>2000</v>
      </c>
      <c r="C179" s="4">
        <v>1</v>
      </c>
      <c r="D179" s="10">
        <f t="shared" si="52"/>
        <v>2000</v>
      </c>
      <c r="E179" s="7">
        <v>0.2965</v>
      </c>
      <c r="F179" s="7">
        <v>0.1632</v>
      </c>
      <c r="G179" s="7">
        <v>0.4171</v>
      </c>
      <c r="H179" s="7">
        <v>0.093</v>
      </c>
      <c r="I179" s="16">
        <v>5</v>
      </c>
      <c r="J179" s="10">
        <f t="shared" si="46"/>
        <v>1423.2</v>
      </c>
      <c r="K179" s="10">
        <f t="shared" si="47"/>
        <v>783.36</v>
      </c>
      <c r="L179" s="10">
        <f t="shared" si="48"/>
        <v>1555.6800000000003</v>
      </c>
      <c r="M179" s="18">
        <f t="shared" si="53"/>
        <v>1845.3168</v>
      </c>
      <c r="N179" s="10">
        <f t="shared" si="49"/>
        <v>593</v>
      </c>
      <c r="O179" s="10">
        <f t="shared" si="50"/>
        <v>326.40000000000003</v>
      </c>
      <c r="P179" s="10">
        <f t="shared" si="51"/>
        <v>648.2000000000002</v>
      </c>
      <c r="Q179" s="14">
        <f t="shared" si="54"/>
        <v>768.882</v>
      </c>
    </row>
    <row r="180" spans="1:17" s="1" customFormat="1" ht="12.75">
      <c r="A180" s="1" t="s">
        <v>88</v>
      </c>
      <c r="B180" s="1">
        <v>5500</v>
      </c>
      <c r="C180" s="4">
        <v>1</v>
      </c>
      <c r="D180" s="10">
        <f t="shared" si="52"/>
        <v>5500</v>
      </c>
      <c r="E180" s="7">
        <v>0.116</v>
      </c>
      <c r="F180" s="7">
        <v>0.009</v>
      </c>
      <c r="G180" s="7">
        <v>0.281</v>
      </c>
      <c r="H180" s="7">
        <v>0.177</v>
      </c>
      <c r="I180" s="16">
        <v>5</v>
      </c>
      <c r="J180" s="10">
        <f t="shared" si="46"/>
        <v>1531.2</v>
      </c>
      <c r="K180" s="10">
        <f t="shared" si="47"/>
        <v>118.79999999999998</v>
      </c>
      <c r="L180" s="10">
        <f t="shared" si="48"/>
        <v>1372.8000000000006</v>
      </c>
      <c r="M180" s="18">
        <f t="shared" si="53"/>
        <v>1228.8672000000004</v>
      </c>
      <c r="N180" s="10">
        <f t="shared" si="49"/>
        <v>638</v>
      </c>
      <c r="O180" s="10">
        <f t="shared" si="50"/>
        <v>49.49999999999999</v>
      </c>
      <c r="P180" s="10">
        <f t="shared" si="51"/>
        <v>572.0000000000002</v>
      </c>
      <c r="Q180" s="14">
        <f t="shared" si="54"/>
        <v>512.0280000000001</v>
      </c>
    </row>
    <row r="181" spans="1:17" ht="12.75">
      <c r="A181" s="9" t="s">
        <v>116</v>
      </c>
      <c r="B181" s="1">
        <v>54000</v>
      </c>
      <c r="C181" s="4">
        <v>0.8</v>
      </c>
      <c r="D181" s="10">
        <f t="shared" si="52"/>
        <v>43200</v>
      </c>
      <c r="E181" s="7">
        <v>0.013</v>
      </c>
      <c r="F181" s="7">
        <v>0.0085</v>
      </c>
      <c r="G181" s="7">
        <v>0.116</v>
      </c>
      <c r="H181" s="7">
        <v>0.036</v>
      </c>
      <c r="I181" s="16">
        <v>7</v>
      </c>
      <c r="J181" s="10">
        <f t="shared" si="46"/>
        <v>962.7428571428572</v>
      </c>
      <c r="K181" s="10">
        <f t="shared" si="47"/>
        <v>629.4857142857144</v>
      </c>
      <c r="L181" s="10">
        <f t="shared" si="48"/>
        <v>5924.571428571429</v>
      </c>
      <c r="M181" s="18">
        <f t="shared" si="53"/>
        <v>3221.8560000000007</v>
      </c>
      <c r="N181" s="10">
        <f t="shared" si="49"/>
        <v>561.6</v>
      </c>
      <c r="O181" s="10">
        <f t="shared" si="50"/>
        <v>367.20000000000005</v>
      </c>
      <c r="P181" s="10">
        <f t="shared" si="51"/>
        <v>3456.0000000000005</v>
      </c>
      <c r="Q181" s="14">
        <f t="shared" si="54"/>
        <v>1879.416</v>
      </c>
    </row>
    <row r="182" spans="1:17" s="1" customFormat="1" ht="12.75">
      <c r="A182" s="9" t="s">
        <v>184</v>
      </c>
      <c r="B182" s="1">
        <v>40000</v>
      </c>
      <c r="C182" s="4">
        <v>0.86</v>
      </c>
      <c r="D182" s="10">
        <f t="shared" si="52"/>
        <v>34400</v>
      </c>
      <c r="E182" s="7">
        <v>0.0153</v>
      </c>
      <c r="F182" s="7">
        <v>0.0017</v>
      </c>
      <c r="G182" s="7">
        <v>0.2788</v>
      </c>
      <c r="H182" s="7">
        <v>0.041</v>
      </c>
      <c r="I182" s="16">
        <v>8</v>
      </c>
      <c r="J182" s="10">
        <f t="shared" si="46"/>
        <v>789.4799999999999</v>
      </c>
      <c r="K182" s="10">
        <f t="shared" si="47"/>
        <v>87.72</v>
      </c>
      <c r="L182" s="10">
        <f t="shared" si="48"/>
        <v>12270.48</v>
      </c>
      <c r="M182" s="18">
        <f t="shared" si="53"/>
        <v>5131.749</v>
      </c>
      <c r="N182" s="10">
        <f t="shared" si="49"/>
        <v>526.3199999999999</v>
      </c>
      <c r="O182" s="10">
        <f t="shared" si="50"/>
        <v>58.48</v>
      </c>
      <c r="P182" s="10">
        <f t="shared" si="51"/>
        <v>8180.32</v>
      </c>
      <c r="Q182" s="14">
        <f t="shared" si="54"/>
        <v>3421.166</v>
      </c>
    </row>
    <row r="183" spans="1:17" s="1" customFormat="1" ht="12.75">
      <c r="A183" s="9" t="s">
        <v>185</v>
      </c>
      <c r="B183" s="1">
        <v>10000</v>
      </c>
      <c r="C183" s="4">
        <v>0.86</v>
      </c>
      <c r="D183" s="10">
        <f t="shared" si="52"/>
        <v>8600</v>
      </c>
      <c r="E183" s="7">
        <v>0.0153</v>
      </c>
      <c r="F183" s="7">
        <v>0.0017</v>
      </c>
      <c r="G183" s="7">
        <v>0.2788</v>
      </c>
      <c r="H183" s="7">
        <v>0.041</v>
      </c>
      <c r="I183" s="16">
        <v>8</v>
      </c>
      <c r="J183" s="10">
        <f t="shared" si="46"/>
        <v>197.36999999999998</v>
      </c>
      <c r="K183" s="10">
        <f t="shared" si="47"/>
        <v>21.93</v>
      </c>
      <c r="L183" s="10">
        <f t="shared" si="48"/>
        <v>3067.62</v>
      </c>
      <c r="M183" s="18">
        <f t="shared" si="53"/>
        <v>1282.93725</v>
      </c>
      <c r="N183" s="10">
        <f t="shared" si="49"/>
        <v>131.57999999999998</v>
      </c>
      <c r="O183" s="10">
        <f t="shared" si="50"/>
        <v>14.62</v>
      </c>
      <c r="P183" s="10">
        <f t="shared" si="51"/>
        <v>2045.08</v>
      </c>
      <c r="Q183" s="14">
        <f t="shared" si="54"/>
        <v>855.2915</v>
      </c>
    </row>
    <row r="184" spans="1:17" s="1" customFormat="1" ht="12.75">
      <c r="A184" s="1" t="s">
        <v>196</v>
      </c>
      <c r="B184" s="1">
        <v>7951</v>
      </c>
      <c r="C184" s="4">
        <v>0.86</v>
      </c>
      <c r="D184" s="10">
        <f t="shared" si="52"/>
        <v>6837.86</v>
      </c>
      <c r="E184" s="7">
        <v>0.0146</v>
      </c>
      <c r="F184" s="7">
        <v>0.004</v>
      </c>
      <c r="G184" s="7">
        <v>0.2363</v>
      </c>
      <c r="H184" s="7">
        <v>0.015</v>
      </c>
      <c r="I184" s="16">
        <v>10</v>
      </c>
      <c r="J184" s="10">
        <f t="shared" si="46"/>
        <v>119.79930719999997</v>
      </c>
      <c r="K184" s="10">
        <f t="shared" si="47"/>
        <v>32.821728</v>
      </c>
      <c r="L184" s="10">
        <f t="shared" si="48"/>
        <v>1815.8621015999997</v>
      </c>
      <c r="M184" s="18">
        <f t="shared" si="53"/>
        <v>778.1153727575999</v>
      </c>
      <c r="N184" s="10">
        <f t="shared" si="49"/>
        <v>99.83275599999999</v>
      </c>
      <c r="O184" s="10">
        <f t="shared" si="50"/>
        <v>27.35144</v>
      </c>
      <c r="P184" s="10">
        <f t="shared" si="51"/>
        <v>1513.218418</v>
      </c>
      <c r="Q184" s="14">
        <f t="shared" si="54"/>
        <v>648.4294772979999</v>
      </c>
    </row>
    <row r="185" spans="3:17" s="1" customFormat="1" ht="12.75">
      <c r="C185" s="4"/>
      <c r="D185" s="10"/>
      <c r="E185" s="7"/>
      <c r="F185" s="7"/>
      <c r="G185" s="7"/>
      <c r="H185" s="7"/>
      <c r="I185" s="16"/>
      <c r="J185" s="10"/>
      <c r="K185" s="10"/>
      <c r="L185" s="10"/>
      <c r="M185" s="18"/>
      <c r="N185" s="10"/>
      <c r="O185" s="10"/>
      <c r="P185" s="10"/>
      <c r="Q185" s="14"/>
    </row>
    <row r="186" spans="3:17" s="1" customFormat="1" ht="12.75">
      <c r="C186" s="4"/>
      <c r="D186" s="10"/>
      <c r="E186" s="7"/>
      <c r="F186" s="7"/>
      <c r="G186" s="7"/>
      <c r="H186" s="7"/>
      <c r="I186" s="16"/>
      <c r="J186" s="10"/>
      <c r="K186" s="10"/>
      <c r="L186" s="10"/>
      <c r="M186" s="18"/>
      <c r="N186" s="10"/>
      <c r="O186" s="10"/>
      <c r="P186" s="10"/>
      <c r="Q186" s="14"/>
    </row>
    <row r="187" spans="3:17" s="1" customFormat="1" ht="12.75">
      <c r="C187" s="4"/>
      <c r="D187" s="10"/>
      <c r="E187" s="7"/>
      <c r="F187" s="7"/>
      <c r="G187" s="7"/>
      <c r="H187" s="7"/>
      <c r="I187" s="16"/>
      <c r="J187" s="10"/>
      <c r="K187" s="10"/>
      <c r="L187" s="10"/>
      <c r="M187" s="18"/>
      <c r="N187" s="10"/>
      <c r="O187" s="10"/>
      <c r="P187" s="10"/>
      <c r="Q187" s="14"/>
    </row>
    <row r="188" spans="1:17" s="1" customFormat="1" ht="12.75">
      <c r="A188" s="9"/>
      <c r="C188" s="4"/>
      <c r="D188" s="10"/>
      <c r="E188" s="7"/>
      <c r="F188" s="7"/>
      <c r="G188" s="7"/>
      <c r="H188" s="7"/>
      <c r="I188" s="16"/>
      <c r="J188" s="10"/>
      <c r="K188" s="10"/>
      <c r="L188" s="10"/>
      <c r="M188" s="18"/>
      <c r="N188" s="10"/>
      <c r="O188" s="10"/>
      <c r="P188" s="10"/>
      <c r="Q188" s="14"/>
    </row>
    <row r="189" spans="1:17" s="1" customFormat="1" ht="12.75">
      <c r="A189" s="9"/>
      <c r="C189" s="4"/>
      <c r="D189" s="10"/>
      <c r="E189" s="7"/>
      <c r="F189" s="7"/>
      <c r="G189" s="7"/>
      <c r="H189" s="7"/>
      <c r="I189" s="16"/>
      <c r="J189" s="10"/>
      <c r="K189" s="10"/>
      <c r="L189" s="10"/>
      <c r="M189" s="18"/>
      <c r="N189" s="10"/>
      <c r="O189" s="10"/>
      <c r="P189" s="10"/>
      <c r="Q189" s="14"/>
    </row>
    <row r="190" spans="1:17" s="1" customFormat="1" ht="12.75">
      <c r="A190" s="9"/>
      <c r="C190" s="4"/>
      <c r="D190" s="10"/>
      <c r="E190" s="7"/>
      <c r="F190" s="7"/>
      <c r="G190" s="7"/>
      <c r="H190" s="7"/>
      <c r="I190" s="16"/>
      <c r="J190" s="10"/>
      <c r="K190" s="10"/>
      <c r="L190" s="10"/>
      <c r="M190" s="18"/>
      <c r="N190" s="10"/>
      <c r="O190" s="10"/>
      <c r="P190" s="10"/>
      <c r="Q190" s="14"/>
    </row>
    <row r="191" spans="1:17" s="1" customFormat="1" ht="12.75">
      <c r="A191" s="9"/>
      <c r="C191" s="4"/>
      <c r="D191" s="10"/>
      <c r="E191" s="7"/>
      <c r="F191" s="7"/>
      <c r="G191" s="7"/>
      <c r="H191" s="7"/>
      <c r="I191" s="16"/>
      <c r="J191" s="10"/>
      <c r="K191" s="10"/>
      <c r="L191" s="10"/>
      <c r="M191" s="18"/>
      <c r="N191" s="10"/>
      <c r="O191" s="10"/>
      <c r="P191" s="10"/>
      <c r="Q191" s="14"/>
    </row>
    <row r="192" spans="1:17" s="1" customFormat="1" ht="12.75">
      <c r="A192" s="9"/>
      <c r="C192" s="4"/>
      <c r="D192" s="10"/>
      <c r="E192" s="7"/>
      <c r="F192" s="7"/>
      <c r="G192" s="7"/>
      <c r="H192" s="7"/>
      <c r="I192" s="16"/>
      <c r="J192" s="10"/>
      <c r="K192" s="10"/>
      <c r="L192" s="10"/>
      <c r="M192" s="18"/>
      <c r="N192" s="10"/>
      <c r="O192" s="10"/>
      <c r="P192" s="10"/>
      <c r="Q192" s="14"/>
    </row>
    <row r="193" spans="3:17" s="1" customFormat="1" ht="12.75">
      <c r="C193" s="4"/>
      <c r="D193" s="10"/>
      <c r="E193" s="7"/>
      <c r="F193" s="7"/>
      <c r="G193" s="7"/>
      <c r="H193" s="7"/>
      <c r="I193" s="16"/>
      <c r="J193" s="10"/>
      <c r="K193" s="10"/>
      <c r="L193" s="10"/>
      <c r="M193" s="18"/>
      <c r="N193" s="10"/>
      <c r="O193" s="10"/>
      <c r="P193" s="10"/>
      <c r="Q193" s="14"/>
    </row>
    <row r="194" spans="3:17" s="1" customFormat="1" ht="12.75">
      <c r="C194" s="4"/>
      <c r="D194" s="10"/>
      <c r="E194" s="7"/>
      <c r="F194" s="7"/>
      <c r="G194" s="7"/>
      <c r="H194" s="7"/>
      <c r="I194" s="16"/>
      <c r="J194" s="10"/>
      <c r="K194" s="10"/>
      <c r="L194" s="10"/>
      <c r="M194" s="18"/>
      <c r="N194" s="10"/>
      <c r="O194" s="10"/>
      <c r="P194" s="10"/>
      <c r="Q194" s="14"/>
    </row>
    <row r="196" spans="1:17" s="1" customFormat="1" ht="12.75">
      <c r="A196" s="9"/>
      <c r="C196" s="4"/>
      <c r="D196" s="10"/>
      <c r="E196" s="7"/>
      <c r="F196" s="7"/>
      <c r="G196" s="7"/>
      <c r="H196" s="7"/>
      <c r="I196" s="16"/>
      <c r="J196" s="10"/>
      <c r="K196" s="10"/>
      <c r="L196" s="10"/>
      <c r="M196" s="18"/>
      <c r="N196" s="10"/>
      <c r="O196" s="10"/>
      <c r="P196" s="10"/>
      <c r="Q196" s="14"/>
    </row>
    <row r="197" spans="3:17" s="1" customFormat="1" ht="12.75">
      <c r="C197" s="4"/>
      <c r="D197" s="10"/>
      <c r="E197" s="7"/>
      <c r="F197" s="7"/>
      <c r="G197" s="7"/>
      <c r="H197" s="7"/>
      <c r="I197" s="16"/>
      <c r="J197" s="10"/>
      <c r="K197" s="10"/>
      <c r="L197" s="10"/>
      <c r="M197" s="18"/>
      <c r="N197" s="10"/>
      <c r="O197" s="10"/>
      <c r="P197" s="10"/>
      <c r="Q197" s="14"/>
    </row>
    <row r="198" spans="3:17" s="1" customFormat="1" ht="12.75">
      <c r="C198" s="4"/>
      <c r="D198" s="10"/>
      <c r="E198" s="7"/>
      <c r="F198" s="7"/>
      <c r="G198" s="7"/>
      <c r="H198" s="7"/>
      <c r="I198" s="16"/>
      <c r="J198" s="10"/>
      <c r="K198" s="10"/>
      <c r="L198" s="10"/>
      <c r="M198" s="18"/>
      <c r="N198" s="10"/>
      <c r="O198" s="10"/>
      <c r="P198" s="10"/>
      <c r="Q198" s="14"/>
    </row>
    <row r="199" spans="3:17" s="1" customFormat="1" ht="12.75">
      <c r="C199" s="4"/>
      <c r="D199" s="10"/>
      <c r="E199" s="7"/>
      <c r="F199" s="7"/>
      <c r="G199" s="7"/>
      <c r="H199" s="7"/>
      <c r="I199" s="16"/>
      <c r="J199" s="10"/>
      <c r="K199" s="10"/>
      <c r="L199" s="10"/>
      <c r="M199" s="18"/>
      <c r="N199" s="10"/>
      <c r="O199" s="10"/>
      <c r="P199" s="10"/>
      <c r="Q199" s="14"/>
    </row>
    <row r="200" spans="3:17" s="1" customFormat="1" ht="12.75">
      <c r="C200" s="4"/>
      <c r="D200" s="10"/>
      <c r="E200" s="7"/>
      <c r="F200" s="7"/>
      <c r="G200" s="7"/>
      <c r="H200" s="7"/>
      <c r="I200" s="16"/>
      <c r="J200" s="10"/>
      <c r="K200" s="10"/>
      <c r="L200" s="10"/>
      <c r="M200" s="18"/>
      <c r="N200" s="10"/>
      <c r="O200" s="10"/>
      <c r="P200" s="10"/>
      <c r="Q200" s="14"/>
    </row>
    <row r="201" spans="3:17" s="1" customFormat="1" ht="12.75">
      <c r="C201" s="4"/>
      <c r="D201" s="10"/>
      <c r="E201" s="7"/>
      <c r="F201" s="7"/>
      <c r="G201" s="7"/>
      <c r="H201" s="7"/>
      <c r="I201" s="16"/>
      <c r="J201" s="10"/>
      <c r="K201" s="10"/>
      <c r="L201" s="10"/>
      <c r="M201" s="18"/>
      <c r="N201" s="10"/>
      <c r="O201" s="10"/>
      <c r="P201" s="10"/>
      <c r="Q201" s="14"/>
    </row>
    <row r="202" spans="3:17" s="1" customFormat="1" ht="12.75">
      <c r="C202" s="4"/>
      <c r="D202" s="10"/>
      <c r="E202" s="7"/>
      <c r="F202" s="7"/>
      <c r="G202" s="7"/>
      <c r="H202" s="7"/>
      <c r="I202" s="16"/>
      <c r="J202" s="10"/>
      <c r="K202" s="10"/>
      <c r="L202" s="10"/>
      <c r="M202" s="18"/>
      <c r="N202" s="10"/>
      <c r="O202" s="10"/>
      <c r="P202" s="10"/>
      <c r="Q202" s="14"/>
    </row>
    <row r="203" spans="3:17" s="1" customFormat="1" ht="12.75">
      <c r="C203" s="4"/>
      <c r="D203" s="10"/>
      <c r="E203" s="7"/>
      <c r="F203" s="7"/>
      <c r="G203" s="7"/>
      <c r="H203" s="7"/>
      <c r="I203" s="16"/>
      <c r="J203" s="10"/>
      <c r="K203" s="10"/>
      <c r="L203" s="10"/>
      <c r="M203" s="18"/>
      <c r="N203" s="10"/>
      <c r="O203" s="10"/>
      <c r="P203" s="10"/>
      <c r="Q203" s="14"/>
    </row>
    <row r="204" spans="3:17" s="1" customFormat="1" ht="12.75">
      <c r="C204" s="4"/>
      <c r="D204" s="10"/>
      <c r="E204" s="7"/>
      <c r="F204" s="7"/>
      <c r="G204" s="7"/>
      <c r="H204" s="7"/>
      <c r="I204" s="16"/>
      <c r="J204" s="10"/>
      <c r="K204" s="10"/>
      <c r="L204" s="10"/>
      <c r="M204" s="18"/>
      <c r="N204" s="10"/>
      <c r="O204" s="10"/>
      <c r="P204" s="10"/>
      <c r="Q204" s="14"/>
    </row>
    <row r="205" spans="3:17" s="1" customFormat="1" ht="12.75">
      <c r="C205" s="4"/>
      <c r="D205" s="10"/>
      <c r="E205" s="7"/>
      <c r="F205" s="7"/>
      <c r="G205" s="7"/>
      <c r="H205" s="7"/>
      <c r="I205" s="16"/>
      <c r="J205" s="10"/>
      <c r="K205" s="10"/>
      <c r="L205" s="10"/>
      <c r="M205" s="18"/>
      <c r="N205" s="10"/>
      <c r="O205" s="10"/>
      <c r="P205" s="10"/>
      <c r="Q205" s="14"/>
    </row>
    <row r="206" spans="3:17" s="1" customFormat="1" ht="12.75">
      <c r="C206" s="4"/>
      <c r="D206" s="10"/>
      <c r="E206" s="7"/>
      <c r="F206" s="7"/>
      <c r="G206" s="7"/>
      <c r="H206" s="7"/>
      <c r="I206" s="16"/>
      <c r="J206" s="10"/>
      <c r="K206" s="10"/>
      <c r="L206" s="10"/>
      <c r="M206" s="18"/>
      <c r="N206" s="10"/>
      <c r="O206" s="10"/>
      <c r="P206" s="10"/>
      <c r="Q206" s="14"/>
    </row>
    <row r="207" spans="3:17" s="1" customFormat="1" ht="12.75">
      <c r="C207" s="4"/>
      <c r="D207" s="10"/>
      <c r="E207" s="7"/>
      <c r="F207" s="7"/>
      <c r="G207" s="7"/>
      <c r="H207" s="7"/>
      <c r="I207" s="16"/>
      <c r="J207" s="10"/>
      <c r="K207" s="10"/>
      <c r="L207" s="10"/>
      <c r="M207" s="18"/>
      <c r="N207" s="10"/>
      <c r="O207" s="10"/>
      <c r="P207" s="10"/>
      <c r="Q207" s="14"/>
    </row>
  </sheetData>
  <sheetProtection/>
  <printOptions/>
  <pageMargins left="0.7" right="0.7" top="0.75" bottom="0.75" header="0.3" footer="0.3"/>
  <pageSetup fitToHeight="0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2012-12-16T20:43:40Z</dcterms:created>
  <dcterms:modified xsi:type="dcterms:W3CDTF">2012-12-16T20:45:55Z</dcterms:modified>
  <cp:category/>
  <cp:version/>
  <cp:contentType/>
  <cp:contentStatus/>
</cp:coreProperties>
</file>